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filterPrivacy="1" codeName="ThisWorkbook" autoCompressPictures="0"/>
  <xr:revisionPtr revIDLastSave="0" documentId="8_{029EE148-87AA-42EF-B6AF-DF52F974DB2A}" xr6:coauthVersionLast="46" xr6:coauthVersionMax="46" xr10:uidLastSave="{00000000-0000-0000-0000-000000000000}"/>
  <bookViews>
    <workbookView xWindow="-108" yWindow="-108" windowWidth="23256" windowHeight="12576" tabRatio="788" activeTab="3" xr2:uid="{00000000-000D-0000-FFFF-FFFF00000000}"/>
  </bookViews>
  <sheets>
    <sheet name="January" sheetId="14" r:id="rId1"/>
    <sheet name="February" sheetId="15" r:id="rId2"/>
    <sheet name="March" sheetId="16" r:id="rId3"/>
    <sheet name="April" sheetId="17" r:id="rId4"/>
    <sheet name="May" sheetId="18" r:id="rId5"/>
    <sheet name="June" sheetId="19" r:id="rId6"/>
    <sheet name="July" sheetId="20" r:id="rId7"/>
    <sheet name="August" sheetId="21" r:id="rId8"/>
    <sheet name="September" sheetId="22" r:id="rId9"/>
    <sheet name="October" sheetId="23" r:id="rId10"/>
    <sheet name="November" sheetId="24" r:id="rId11"/>
    <sheet name="December" sheetId="25" r:id="rId12"/>
  </sheets>
  <definedNames>
    <definedName name="CalendarYear">January!$K$6</definedName>
    <definedName name="ColumnTitleRegion1..H12.1">January!$B$3</definedName>
    <definedName name="ColumnTitleRegion1..H12.10">October!$B$3</definedName>
    <definedName name="ColumnTitleRegion1..H12.11">November!$B$3</definedName>
    <definedName name="ColumnTitleRegion1..H12.12">December!$B$3</definedName>
    <definedName name="ColumnTitleRegion1..H12.2">February!$B$3</definedName>
    <definedName name="ColumnTitleRegion1..H12.3">March!$B$3</definedName>
    <definedName name="ColumnTitleRegion1..H12.4">April!$B$3</definedName>
    <definedName name="ColumnTitleRegion1..H12.5">May!$B$3</definedName>
    <definedName name="ColumnTitleRegion1..H12.6">June!$B$3</definedName>
    <definedName name="ColumnTitleRegion1..H12.7">July!$B$3</definedName>
    <definedName name="ColumnTitleRegion1..H12.8">August!$B$3</definedName>
    <definedName name="ColumnTitleRegion1..H12.9">September!$B$3</definedName>
    <definedName name="ColumnTitleRegion2..C14.1">January!$B$3</definedName>
    <definedName name="ColumnTitleRegion2..C14.10">October!$B$3</definedName>
    <definedName name="ColumnTitleRegion2..C14.11">November!$B$3</definedName>
    <definedName name="ColumnTitleRegion2..C14.12">December!$B$3</definedName>
    <definedName name="ColumnTitleRegion2..C14.2">February!$B$3</definedName>
    <definedName name="ColumnTitleRegion2..C14.3">March!$B$3</definedName>
    <definedName name="ColumnTitleRegion2..C14.4">April!$B$3</definedName>
    <definedName name="ColumnTitleRegion2..C14.5">May!$B$3</definedName>
    <definedName name="ColumnTitleRegion2..C14.6">June!$B$3</definedName>
    <definedName name="ColumnTitleRegion2..C14.7">July!$B$3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_xlnm.Print_Area" localSheetId="3">April!$A:$I</definedName>
    <definedName name="_xlnm.Print_Area" localSheetId="7">August!$A:$I</definedName>
    <definedName name="_xlnm.Print_Area" localSheetId="11">December!$A:$I</definedName>
    <definedName name="_xlnm.Print_Area" localSheetId="1">February!$A:$I</definedName>
    <definedName name="_xlnm.Print_Area" localSheetId="0">January!$B$2:$H$21</definedName>
    <definedName name="_xlnm.Print_Area" localSheetId="6">July!$A:$I</definedName>
    <definedName name="_xlnm.Print_Area" localSheetId="5">June!$A:$I</definedName>
    <definedName name="_xlnm.Print_Area" localSheetId="2">March!$A:$I</definedName>
    <definedName name="_xlnm.Print_Area" localSheetId="4">May!$A:$I</definedName>
    <definedName name="_xlnm.Print_Area" localSheetId="10">November!$A:$I</definedName>
    <definedName name="_xlnm.Print_Area" localSheetId="9">October!$A:$I</definedName>
    <definedName name="_xlnm.Print_Area" localSheetId="8">September!$A:$I</definedName>
    <definedName name="RowTitleRegion1..K3">January!$K$4</definedName>
    <definedName name="WeekStart">January!$L$6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24" l="1"/>
  <c r="B3" i="23"/>
  <c r="B3" i="22"/>
  <c r="B3" i="21"/>
  <c r="B3" i="20"/>
  <c r="B3" i="19" l="1"/>
  <c r="B3" i="18"/>
  <c r="B3" i="17"/>
  <c r="B3" i="16" l="1"/>
  <c r="B3" i="25" l="1"/>
  <c r="B3" i="15" l="1"/>
  <c r="B2" i="17" l="1"/>
  <c r="B2" i="19" l="1"/>
  <c r="B2" i="18"/>
  <c r="B2" i="21"/>
  <c r="B2" i="20"/>
  <c r="B2" i="23"/>
  <c r="B2" i="22"/>
  <c r="B2" i="25"/>
  <c r="B2" i="24"/>
  <c r="B2" i="16"/>
  <c r="B2" i="15"/>
  <c r="B2" i="14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H3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9" i="17" a="1"/>
  <c r="B19" i="17" s="1"/>
  <c r="B16" i="17" a="1"/>
  <c r="G16" i="17" s="1"/>
  <c r="B13" i="17" a="1"/>
  <c r="H13" i="17" s="1"/>
  <c r="B10" i="17" a="1"/>
  <c r="H10" i="17" s="1"/>
  <c r="B7" i="17" a="1"/>
  <c r="G7" i="17" s="1"/>
  <c r="B4" i="17" a="1"/>
  <c r="H4" i="17" s="1"/>
  <c r="H3" i="17" s="1"/>
  <c r="B19" i="16" a="1"/>
  <c r="C19" i="16" s="1"/>
  <c r="B16" i="16" a="1"/>
  <c r="H16" i="16" s="1"/>
  <c r="B13" i="16" a="1"/>
  <c r="G13" i="16" s="1"/>
  <c r="B10" i="16" a="1"/>
  <c r="H10" i="16" s="1"/>
  <c r="B7" i="16" a="1"/>
  <c r="G7" i="16" s="1"/>
  <c r="B4" i="16" a="1"/>
  <c r="H4" i="16" s="1"/>
  <c r="H3" i="16" s="1"/>
  <c r="B19" i="15" a="1"/>
  <c r="C19" i="15" s="1"/>
  <c r="B16" i="15" a="1"/>
  <c r="H16" i="15" s="1"/>
  <c r="B13" i="15" a="1"/>
  <c r="G13" i="15" s="1"/>
  <c r="B10" i="15" a="1"/>
  <c r="H10" i="15" s="1"/>
  <c r="B7" i="15" a="1"/>
  <c r="G7" i="15" s="1"/>
  <c r="B4" i="15" a="1"/>
  <c r="H4" i="15" s="1"/>
  <c r="H3" i="15" s="1"/>
  <c r="B8" i="18" l="1"/>
  <c r="B4" i="18"/>
  <c r="B12" i="18"/>
  <c r="F4" i="18"/>
  <c r="F3" i="18" s="1"/>
  <c r="F8" i="18"/>
  <c r="F12" i="18"/>
  <c r="D6" i="18"/>
  <c r="H6" i="18"/>
  <c r="D10" i="18"/>
  <c r="H10" i="18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 s="1"/>
  <c r="E4" i="19"/>
  <c r="E3" i="19" s="1"/>
  <c r="G4" i="19"/>
  <c r="G3" i="19" s="1"/>
  <c r="C8" i="19"/>
  <c r="E8" i="19"/>
  <c r="G8" i="19"/>
  <c r="C12" i="19"/>
  <c r="E12" i="19"/>
  <c r="G12" i="19"/>
  <c r="B4" i="19"/>
  <c r="D4" i="19"/>
  <c r="D3" i="19" s="1"/>
  <c r="F4" i="19"/>
  <c r="F3" i="19" s="1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7"/>
  <c r="C3" i="17" s="1"/>
  <c r="E4" i="17"/>
  <c r="E3" i="17" s="1"/>
  <c r="G4" i="17"/>
  <c r="G3" i="17" s="1"/>
  <c r="C10" i="17"/>
  <c r="E10" i="17"/>
  <c r="G10" i="17"/>
  <c r="C13" i="17"/>
  <c r="E13" i="17"/>
  <c r="G13" i="17"/>
  <c r="C19" i="17"/>
  <c r="B4" i="17"/>
  <c r="D4" i="17"/>
  <c r="D3" i="17" s="1"/>
  <c r="F4" i="17"/>
  <c r="F3" i="17" s="1"/>
  <c r="B7" i="17"/>
  <c r="D7" i="17"/>
  <c r="F7" i="17"/>
  <c r="H7" i="17"/>
  <c r="B10" i="17"/>
  <c r="D10" i="17"/>
  <c r="F10" i="17"/>
  <c r="B13" i="17"/>
  <c r="D13" i="17"/>
  <c r="F13" i="17"/>
  <c r="B16" i="17"/>
  <c r="D16" i="17"/>
  <c r="F16" i="17"/>
  <c r="H16" i="17"/>
  <c r="C7" i="17"/>
  <c r="E7" i="17"/>
  <c r="C16" i="17"/>
  <c r="E16" i="17"/>
  <c r="C4" i="16"/>
  <c r="C3" i="16" s="1"/>
  <c r="E4" i="16"/>
  <c r="E3" i="16" s="1"/>
  <c r="G4" i="16"/>
  <c r="G3" i="16" s="1"/>
  <c r="C10" i="16"/>
  <c r="E10" i="16"/>
  <c r="G10" i="16"/>
  <c r="C16" i="16"/>
  <c r="E16" i="16"/>
  <c r="G16" i="16"/>
  <c r="B4" i="16"/>
  <c r="D4" i="16"/>
  <c r="D3" i="16" s="1"/>
  <c r="F4" i="16"/>
  <c r="F3" i="16" s="1"/>
  <c r="B7" i="16"/>
  <c r="D7" i="16"/>
  <c r="F7" i="16"/>
  <c r="H7" i="16"/>
  <c r="B10" i="16"/>
  <c r="D10" i="16"/>
  <c r="F10" i="16"/>
  <c r="B13" i="16"/>
  <c r="D13" i="16"/>
  <c r="F13" i="16"/>
  <c r="H13" i="16"/>
  <c r="B16" i="16"/>
  <c r="D16" i="16"/>
  <c r="F16" i="16"/>
  <c r="B19" i="16"/>
  <c r="C7" i="16"/>
  <c r="E7" i="16"/>
  <c r="C13" i="16"/>
  <c r="E13" i="16"/>
  <c r="C4" i="15"/>
  <c r="C3" i="15" s="1"/>
  <c r="E4" i="15"/>
  <c r="E3" i="15" s="1"/>
  <c r="G4" i="15"/>
  <c r="G3" i="15" s="1"/>
  <c r="C10" i="15"/>
  <c r="E10" i="15"/>
  <c r="G10" i="15"/>
  <c r="C16" i="15"/>
  <c r="E16" i="15"/>
  <c r="G16" i="15"/>
  <c r="B4" i="15"/>
  <c r="D4" i="15"/>
  <c r="D3" i="15" s="1"/>
  <c r="F4" i="15"/>
  <c r="F3" i="15" s="1"/>
  <c r="B7" i="15"/>
  <c r="D7" i="15"/>
  <c r="F7" i="15"/>
  <c r="H7" i="15"/>
  <c r="B10" i="15"/>
  <c r="D10" i="15"/>
  <c r="F10" i="15"/>
  <c r="B13" i="15"/>
  <c r="D13" i="15"/>
  <c r="F13" i="15"/>
  <c r="H13" i="15"/>
  <c r="B16" i="15"/>
  <c r="D16" i="15"/>
  <c r="F16" i="15"/>
  <c r="B19" i="15"/>
  <c r="C7" i="15"/>
  <c r="E7" i="15"/>
  <c r="C13" i="15"/>
  <c r="E13" i="15"/>
  <c r="B3" i="14"/>
  <c r="B19" i="14" l="1" a="1"/>
  <c r="C19" i="14" s="1"/>
  <c r="B16" i="14" a="1"/>
  <c r="C16" i="14" s="1"/>
  <c r="B13" i="14" a="1"/>
  <c r="B13" i="14" s="1"/>
  <c r="B10" i="14" a="1"/>
  <c r="B10" i="14" s="1"/>
  <c r="B7" i="14" a="1"/>
  <c r="B7" i="14" s="1"/>
  <c r="B4" i="14" a="1"/>
  <c r="B4" i="14" s="1"/>
  <c r="E7" i="14" l="1"/>
  <c r="G7" i="14"/>
  <c r="C7" i="14"/>
  <c r="G13" i="14"/>
  <c r="E13" i="14"/>
  <c r="C13" i="14"/>
  <c r="H7" i="14"/>
  <c r="F7" i="14"/>
  <c r="D7" i="14"/>
  <c r="G10" i="14"/>
  <c r="C10" i="14"/>
  <c r="H13" i="14"/>
  <c r="F13" i="14"/>
  <c r="D13" i="14"/>
  <c r="E10" i="14"/>
  <c r="B19" i="14"/>
  <c r="H16" i="14"/>
  <c r="F16" i="14"/>
  <c r="D16" i="14"/>
  <c r="B16" i="14"/>
  <c r="G16" i="14"/>
  <c r="E16" i="14"/>
  <c r="H10" i="14"/>
  <c r="F10" i="14"/>
  <c r="D10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sharedStrings.xml><?xml version="1.0" encoding="utf-8"?>
<sst xmlns="http://schemas.openxmlformats.org/spreadsheetml/2006/main" count="108" uniqueCount="18">
  <si>
    <t>Sunday</t>
  </si>
  <si>
    <t>Notes</t>
  </si>
  <si>
    <t xml:space="preserve"> </t>
  </si>
  <si>
    <t>Calendar Settings</t>
  </si>
  <si>
    <t>Year</t>
  </si>
  <si>
    <t>Week Start</t>
  </si>
  <si>
    <t>Silver Sneakers Stability 11:00-11:45</t>
  </si>
  <si>
    <t>Yoga Flow 5:30-6:30 p.m.</t>
  </si>
  <si>
    <t>Silver Sneakers  Classic 10:00-10:45</t>
  </si>
  <si>
    <t>Silver &amp; Fit Experience 11:45-12:15</t>
  </si>
  <si>
    <t>Fitness Challenge Bingo starts January 15th!  Stay motivated and win prizes!</t>
  </si>
  <si>
    <t>No Class</t>
  </si>
  <si>
    <t>No class</t>
  </si>
  <si>
    <t>No  class</t>
  </si>
  <si>
    <t>Chair Yoga 10:00-10:30</t>
  </si>
  <si>
    <t>no class</t>
  </si>
  <si>
    <t>no Silver Sneakers class</t>
  </si>
  <si>
    <t>Closed for Easter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</si>
</sst>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25" x14ac:knownFonts="1">
    <font>
      <sz val="11"/>
      <color theme="1" tint="0.2499465926084170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b/>
      <sz val="10"/>
      <color theme="1" tint="0.14996795556505021"/>
      <name val="Century Gothic"/>
      <family val="2"/>
      <scheme val="minor"/>
    </font>
    <font>
      <b/>
      <sz val="10"/>
      <color theme="1" tint="0.14999847407452621"/>
      <name val="Century Gothic"/>
      <family val="2"/>
      <scheme val="minor"/>
    </font>
    <font>
      <b/>
      <sz val="11"/>
      <color theme="1" tint="0.14999847407452621"/>
      <name val="Century Gothic"/>
      <family val="2"/>
      <scheme val="minor"/>
    </font>
    <font>
      <b/>
      <sz val="12"/>
      <color theme="1" tint="0.14999847407452621"/>
      <name val="Century Gothic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/>
      <diagonal/>
    </border>
    <border>
      <left/>
      <right style="thin">
        <color theme="8" tint="0.59996337778862885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theme="8" tint="0.59996337778862885"/>
      </left>
      <right/>
      <top/>
      <bottom/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  <border>
      <left style="thin">
        <color theme="9" tint="0.59996337778862885"/>
      </left>
      <right/>
      <top/>
      <bottom/>
      <diagonal/>
    </border>
    <border>
      <left/>
      <right style="thin">
        <color theme="9" tint="0.59996337778862885"/>
      </right>
      <top/>
      <bottom/>
      <diagonal/>
    </border>
  </borders>
  <cellStyleXfs count="17">
    <xf numFmtId="0" fontId="0" fillId="0" borderId="0">
      <alignment vertical="top"/>
    </xf>
    <xf numFmtId="0" fontId="8" fillId="2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2" fillId="3" borderId="1" applyNumberFormat="0" applyAlignment="0" applyProtection="0"/>
    <xf numFmtId="0" fontId="3" fillId="4" borderId="2" applyNumberFormat="0" applyProtection="0">
      <alignment vertical="center"/>
    </xf>
    <xf numFmtId="0" fontId="4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5" borderId="0" applyBorder="0" applyProtection="0">
      <alignment horizontal="left" vertical="top" wrapText="1" indent="1"/>
    </xf>
    <xf numFmtId="164" fontId="6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7" fillId="0" borderId="0" applyFill="0" applyProtection="0"/>
    <xf numFmtId="0" fontId="11" fillId="0" borderId="0" applyFill="0" applyProtection="0"/>
  </cellStyleXfs>
  <cellXfs count="92">
    <xf numFmtId="0" fontId="0" fillId="0" borderId="0" xfId="0">
      <alignment vertical="top"/>
    </xf>
    <xf numFmtId="0" fontId="12" fillId="0" borderId="0" xfId="0" applyFont="1">
      <alignment vertical="top"/>
    </xf>
    <xf numFmtId="0" fontId="12" fillId="0" borderId="0" xfId="0" applyFont="1" applyFill="1" applyBorder="1">
      <alignment vertical="top"/>
    </xf>
    <xf numFmtId="0" fontId="12" fillId="0" borderId="0" xfId="2" applyFont="1" applyFill="1" applyBorder="1" applyAlignment="1">
      <alignment vertical="center"/>
    </xf>
    <xf numFmtId="0" fontId="13" fillId="0" borderId="0" xfId="5" applyFont="1" applyFill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0" fontId="14" fillId="0" borderId="0" xfId="0" applyFont="1" applyFill="1" applyBorder="1" applyAlignment="1">
      <alignment horizontal="left" vertical="center" indent="1"/>
    </xf>
    <xf numFmtId="164" fontId="14" fillId="0" borderId="9" xfId="12" applyFont="1" applyFill="1" applyBorder="1" applyAlignment="1">
      <alignment horizontal="right" vertical="center" indent="1"/>
    </xf>
    <xf numFmtId="164" fontId="14" fillId="0" borderId="9" xfId="13" applyNumberFormat="1" applyFont="1" applyFill="1" applyBorder="1" applyAlignment="1">
      <alignment horizontal="right" vertical="center" wrapText="1" indent="1"/>
    </xf>
    <xf numFmtId="0" fontId="16" fillId="6" borderId="4" xfId="2" applyFont="1" applyFill="1" applyBorder="1" applyAlignment="1">
      <alignment horizontal="center" vertical="center"/>
    </xf>
    <xf numFmtId="0" fontId="16" fillId="6" borderId="5" xfId="2" applyFont="1" applyFill="1" applyBorder="1" applyAlignment="1">
      <alignment horizontal="center" vertical="center"/>
    </xf>
    <xf numFmtId="0" fontId="16" fillId="6" borderId="6" xfId="2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164" fontId="14" fillId="0" borderId="9" xfId="12" applyFont="1" applyFill="1" applyBorder="1" applyAlignment="1">
      <alignment horizontal="right" indent="1"/>
    </xf>
    <xf numFmtId="164" fontId="14" fillId="0" borderId="11" xfId="12" applyFont="1" applyFill="1" applyBorder="1" applyAlignment="1">
      <alignment horizontal="right" indent="1"/>
    </xf>
    <xf numFmtId="0" fontId="15" fillId="0" borderId="10" xfId="0" applyFont="1" applyFill="1" applyBorder="1" applyAlignment="1">
      <alignment horizontal="left" vertical="top" wrapText="1" indent="1"/>
    </xf>
    <xf numFmtId="0" fontId="15" fillId="0" borderId="0" xfId="0" applyFont="1" applyAlignment="1">
      <alignment horizontal="left" vertical="top" wrapText="1" indent="1"/>
    </xf>
    <xf numFmtId="0" fontId="15" fillId="0" borderId="0" xfId="0" applyFont="1" applyFill="1" applyBorder="1" applyAlignment="1">
      <alignment horizontal="left" vertical="top" wrapText="1" indent="1"/>
    </xf>
    <xf numFmtId="0" fontId="15" fillId="0" borderId="10" xfId="13" applyFont="1" applyFill="1" applyBorder="1" applyAlignment="1">
      <alignment horizontal="left" vertical="top" wrapText="1" indent="1"/>
    </xf>
    <xf numFmtId="0" fontId="12" fillId="0" borderId="8" xfId="16" applyFont="1" applyFill="1" applyBorder="1" applyAlignment="1">
      <alignment horizontal="center" vertical="center"/>
    </xf>
    <xf numFmtId="0" fontId="12" fillId="0" borderId="8" xfId="14" applyFont="1" applyFill="1" applyBorder="1" applyAlignment="1">
      <alignment horizontal="center" vertical="center"/>
    </xf>
    <xf numFmtId="0" fontId="16" fillId="7" borderId="4" xfId="2" applyFont="1" applyFill="1" applyBorder="1" applyAlignment="1">
      <alignment horizontal="center" vertical="center"/>
    </xf>
    <xf numFmtId="0" fontId="16" fillId="7" borderId="5" xfId="2" applyFont="1" applyFill="1" applyBorder="1" applyAlignment="1">
      <alignment horizontal="center" vertical="center"/>
    </xf>
    <xf numFmtId="0" fontId="16" fillId="7" borderId="6" xfId="2" applyFont="1" applyFill="1" applyBorder="1" applyAlignment="1">
      <alignment horizontal="center" vertical="center"/>
    </xf>
    <xf numFmtId="0" fontId="16" fillId="8" borderId="4" xfId="2" applyFont="1" applyFill="1" applyBorder="1" applyAlignment="1">
      <alignment horizontal="center" vertical="center"/>
    </xf>
    <xf numFmtId="0" fontId="16" fillId="8" borderId="5" xfId="2" applyFont="1" applyFill="1" applyBorder="1" applyAlignment="1">
      <alignment horizontal="center" vertical="center"/>
    </xf>
    <xf numFmtId="0" fontId="16" fillId="8" borderId="6" xfId="2" applyFont="1" applyFill="1" applyBorder="1" applyAlignment="1">
      <alignment horizontal="center" vertical="center"/>
    </xf>
    <xf numFmtId="164" fontId="14" fillId="0" borderId="14" xfId="12" applyFont="1" applyFill="1" applyBorder="1" applyAlignment="1">
      <alignment horizontal="right" indent="1"/>
    </xf>
    <xf numFmtId="0" fontId="15" fillId="0" borderId="15" xfId="13" applyFont="1" applyFill="1" applyBorder="1" applyAlignment="1">
      <alignment horizontal="left" vertical="top" wrapText="1" indent="1"/>
    </xf>
    <xf numFmtId="0" fontId="15" fillId="0" borderId="15" xfId="0" applyFont="1" applyFill="1" applyBorder="1" applyAlignment="1">
      <alignment horizontal="left" vertical="top" wrapText="1" indent="1"/>
    </xf>
    <xf numFmtId="164" fontId="14" fillId="0" borderId="14" xfId="13" applyNumberFormat="1" applyFont="1" applyFill="1" applyBorder="1" applyAlignment="1">
      <alignment horizontal="right" vertical="center" wrapText="1" indent="1"/>
    </xf>
    <xf numFmtId="164" fontId="14" fillId="0" borderId="14" xfId="12" applyFont="1" applyFill="1" applyBorder="1" applyAlignment="1">
      <alignment horizontal="right" vertical="center" indent="1"/>
    </xf>
    <xf numFmtId="0" fontId="16" fillId="9" borderId="4" xfId="2" applyFont="1" applyFill="1" applyBorder="1" applyAlignment="1">
      <alignment horizontal="center" vertical="center"/>
    </xf>
    <xf numFmtId="0" fontId="16" fillId="9" borderId="5" xfId="2" applyFont="1" applyFill="1" applyBorder="1" applyAlignment="1">
      <alignment horizontal="center" vertical="center"/>
    </xf>
    <xf numFmtId="0" fontId="16" fillId="9" borderId="6" xfId="2" applyFont="1" applyFill="1" applyBorder="1" applyAlignment="1">
      <alignment horizontal="center" vertical="center"/>
    </xf>
    <xf numFmtId="164" fontId="14" fillId="0" borderId="20" xfId="12" applyFont="1" applyFill="1" applyBorder="1" applyAlignment="1">
      <alignment horizontal="right" indent="1"/>
    </xf>
    <xf numFmtId="0" fontId="15" fillId="0" borderId="21" xfId="13" applyFont="1" applyFill="1" applyBorder="1" applyAlignment="1">
      <alignment horizontal="left" vertical="top" wrapText="1" indent="1"/>
    </xf>
    <xf numFmtId="0" fontId="15" fillId="0" borderId="21" xfId="0" applyFont="1" applyFill="1" applyBorder="1" applyAlignment="1">
      <alignment horizontal="left" vertical="top" wrapText="1" indent="1"/>
    </xf>
    <xf numFmtId="164" fontId="14" fillId="0" borderId="20" xfId="13" applyNumberFormat="1" applyFont="1" applyFill="1" applyBorder="1" applyAlignment="1">
      <alignment horizontal="right" vertical="center" wrapText="1" indent="1"/>
    </xf>
    <xf numFmtId="164" fontId="14" fillId="0" borderId="20" xfId="12" applyFont="1" applyFill="1" applyBorder="1" applyAlignment="1">
      <alignment horizontal="right" vertical="center" indent="1"/>
    </xf>
    <xf numFmtId="164" fontId="14" fillId="0" borderId="26" xfId="12" applyFont="1" applyFill="1" applyBorder="1" applyAlignment="1">
      <alignment horizontal="right" indent="1"/>
    </xf>
    <xf numFmtId="0" fontId="15" fillId="0" borderId="27" xfId="13" applyFont="1" applyFill="1" applyBorder="1" applyAlignment="1">
      <alignment horizontal="left" vertical="top" wrapText="1" indent="1"/>
    </xf>
    <xf numFmtId="0" fontId="15" fillId="0" borderId="27" xfId="0" applyFont="1" applyFill="1" applyBorder="1" applyAlignment="1">
      <alignment horizontal="left" vertical="top" wrapText="1" indent="1"/>
    </xf>
    <xf numFmtId="164" fontId="14" fillId="0" borderId="26" xfId="13" applyNumberFormat="1" applyFont="1" applyFill="1" applyBorder="1" applyAlignment="1">
      <alignment horizontal="right" vertical="center" wrapText="1" indent="1"/>
    </xf>
    <xf numFmtId="164" fontId="14" fillId="0" borderId="26" xfId="12" applyFont="1" applyFill="1" applyBorder="1" applyAlignment="1">
      <alignment horizontal="right" vertical="center" indent="1"/>
    </xf>
    <xf numFmtId="164" fontId="14" fillId="0" borderId="32" xfId="12" applyFont="1" applyFill="1" applyBorder="1" applyAlignment="1">
      <alignment horizontal="right" indent="1"/>
    </xf>
    <xf numFmtId="164" fontId="14" fillId="0" borderId="33" xfId="12" applyFont="1" applyFill="1" applyBorder="1" applyAlignment="1">
      <alignment horizontal="right" indent="1"/>
    </xf>
    <xf numFmtId="164" fontId="14" fillId="0" borderId="32" xfId="13" applyNumberFormat="1" applyFont="1" applyFill="1" applyBorder="1" applyAlignment="1">
      <alignment horizontal="right" vertical="center" wrapText="1" indent="1"/>
    </xf>
    <xf numFmtId="164" fontId="14" fillId="0" borderId="32" xfId="12" applyFont="1" applyFill="1" applyBorder="1" applyAlignment="1">
      <alignment horizontal="right" vertical="center" indent="1"/>
    </xf>
    <xf numFmtId="164" fontId="21" fillId="0" borderId="34" xfId="13" applyNumberFormat="1" applyFont="1" applyFill="1" applyBorder="1" applyAlignment="1">
      <alignment horizontal="center" vertical="center" wrapText="1"/>
    </xf>
    <xf numFmtId="0" fontId="22" fillId="0" borderId="35" xfId="0" applyFont="1" applyBorder="1" applyAlignment="1">
      <alignment horizontal="center" wrapText="1"/>
    </xf>
    <xf numFmtId="164" fontId="22" fillId="0" borderId="35" xfId="13" applyNumberFormat="1" applyFont="1" applyFill="1" applyBorder="1" applyAlignment="1">
      <alignment horizontal="center" vertical="center" wrapText="1"/>
    </xf>
    <xf numFmtId="164" fontId="21" fillId="0" borderId="35" xfId="13" applyNumberFormat="1" applyFont="1" applyFill="1" applyBorder="1" applyAlignment="1">
      <alignment horizontal="center" vertical="center" wrapText="1"/>
    </xf>
    <xf numFmtId="164" fontId="14" fillId="0" borderId="37" xfId="12" applyFont="1" applyFill="1" applyBorder="1" applyAlignment="1">
      <alignment horizontal="right" vertical="center" indent="1"/>
    </xf>
    <xf numFmtId="164" fontId="14" fillId="0" borderId="33" xfId="12" applyFont="1" applyFill="1" applyBorder="1" applyAlignment="1">
      <alignment horizontal="right" vertical="center" indent="1"/>
    </xf>
    <xf numFmtId="164" fontId="24" fillId="0" borderId="35" xfId="12" applyFont="1" applyFill="1" applyBorder="1" applyAlignment="1">
      <alignment horizontal="center" vertical="center"/>
    </xf>
    <xf numFmtId="164" fontId="14" fillId="0" borderId="0" xfId="12" applyFont="1" applyFill="1" applyBorder="1" applyAlignment="1">
      <alignment horizontal="right" vertical="center" indent="1"/>
    </xf>
    <xf numFmtId="164" fontId="14" fillId="0" borderId="38" xfId="12" applyFont="1" applyFill="1" applyBorder="1" applyAlignment="1">
      <alignment horizontal="right" indent="1"/>
    </xf>
    <xf numFmtId="164" fontId="14" fillId="0" borderId="38" xfId="13" applyNumberFormat="1" applyFont="1" applyFill="1" applyBorder="1" applyAlignment="1">
      <alignment horizontal="right" vertical="center" wrapText="1" indent="1"/>
    </xf>
    <xf numFmtId="164" fontId="14" fillId="0" borderId="38" xfId="12" applyFont="1" applyFill="1" applyBorder="1" applyAlignment="1">
      <alignment horizontal="right" vertical="center" indent="1"/>
    </xf>
    <xf numFmtId="164" fontId="24" fillId="0" borderId="38" xfId="12" applyFont="1" applyFill="1" applyBorder="1" applyAlignment="1">
      <alignment horizontal="center" vertical="center"/>
    </xf>
    <xf numFmtId="0" fontId="17" fillId="0" borderId="0" xfId="5" applyFont="1" applyFill="1" applyBorder="1">
      <alignment vertical="center"/>
    </xf>
    <xf numFmtId="0" fontId="12" fillId="0" borderId="13" xfId="11" applyFont="1" applyFill="1" applyBorder="1" applyAlignment="1">
      <alignment horizontal="left" vertical="center" wrapText="1" indent="1"/>
    </xf>
    <xf numFmtId="0" fontId="12" fillId="0" borderId="11" xfId="11" applyFont="1" applyFill="1" applyBorder="1" applyAlignment="1">
      <alignment horizontal="left" vertical="center" wrapText="1" indent="1"/>
    </xf>
    <xf numFmtId="0" fontId="15" fillId="0" borderId="7" xfId="11" applyFont="1" applyFill="1" applyBorder="1" applyAlignment="1">
      <alignment horizontal="left" vertical="top" wrapText="1" indent="1"/>
    </xf>
    <xf numFmtId="0" fontId="15" fillId="0" borderId="12" xfId="11" applyFont="1" applyFill="1" applyBorder="1" applyAlignment="1">
      <alignment horizontal="left" vertical="top" wrapText="1" indent="1"/>
    </xf>
    <xf numFmtId="0" fontId="16" fillId="6" borderId="7" xfId="15" applyFont="1" applyFill="1" applyBorder="1" applyAlignment="1">
      <alignment horizontal="center" vertical="center"/>
    </xf>
    <xf numFmtId="0" fontId="23" fillId="0" borderId="36" xfId="11" applyFont="1" applyFill="1" applyBorder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0" fillId="0" borderId="33" xfId="0" applyBorder="1" applyAlignment="1">
      <alignment horizontal="left" vertical="center" wrapText="1" indent="1"/>
    </xf>
    <xf numFmtId="0" fontId="18" fillId="0" borderId="0" xfId="5" applyFont="1" applyFill="1" applyBorder="1">
      <alignment vertical="center"/>
    </xf>
    <xf numFmtId="0" fontId="12" fillId="0" borderId="18" xfId="11" applyFont="1" applyFill="1" applyBorder="1" applyAlignment="1">
      <alignment horizontal="left" vertical="center" wrapText="1" indent="1"/>
    </xf>
    <xf numFmtId="0" fontId="12" fillId="0" borderId="19" xfId="11" applyFont="1" applyFill="1" applyBorder="1" applyAlignment="1">
      <alignment horizontal="left" vertical="center" wrapText="1" indent="1"/>
    </xf>
    <xf numFmtId="0" fontId="15" fillId="0" borderId="16" xfId="11" applyFont="1" applyFill="1" applyBorder="1" applyAlignment="1">
      <alignment horizontal="left" vertical="top" wrapText="1" indent="1"/>
    </xf>
    <xf numFmtId="0" fontId="15" fillId="0" borderId="17" xfId="11" applyFont="1" applyFill="1" applyBorder="1" applyAlignment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2" fillId="0" borderId="24" xfId="11" applyFont="1" applyFill="1" applyBorder="1" applyAlignment="1">
      <alignment horizontal="left" vertical="center" wrapText="1" indent="1"/>
    </xf>
    <xf numFmtId="0" fontId="12" fillId="0" borderId="25" xfId="11" applyFont="1" applyFill="1" applyBorder="1" applyAlignment="1">
      <alignment horizontal="left" vertical="center" wrapText="1" indent="1"/>
    </xf>
    <xf numFmtId="0" fontId="15" fillId="0" borderId="22" xfId="11" applyFont="1" applyFill="1" applyBorder="1" applyAlignment="1">
      <alignment horizontal="left" vertical="top" wrapText="1" indent="1"/>
    </xf>
    <xf numFmtId="0" fontId="15" fillId="0" borderId="23" xfId="11" applyFont="1" applyFill="1" applyBorder="1" applyAlignment="1">
      <alignment horizontal="left" vertical="top" wrapText="1" indent="1"/>
    </xf>
    <xf numFmtId="0" fontId="19" fillId="0" borderId="0" xfId="5" applyFont="1" applyFill="1" applyBorder="1">
      <alignment vertical="center"/>
    </xf>
    <xf numFmtId="0" fontId="12" fillId="0" borderId="30" xfId="11" applyFont="1" applyFill="1" applyBorder="1" applyAlignment="1">
      <alignment horizontal="left" vertical="center" wrapText="1" indent="1"/>
    </xf>
    <xf numFmtId="0" fontId="12" fillId="0" borderId="31" xfId="11" applyFont="1" applyFill="1" applyBorder="1" applyAlignment="1">
      <alignment horizontal="left" vertical="center" wrapText="1" indent="1"/>
    </xf>
    <xf numFmtId="0" fontId="15" fillId="0" borderId="28" xfId="11" applyFont="1" applyFill="1" applyBorder="1" applyAlignment="1">
      <alignment horizontal="left" vertical="top" wrapText="1" indent="1"/>
    </xf>
    <xf numFmtId="0" fontId="15" fillId="0" borderId="29" xfId="11" applyFont="1" applyFill="1" applyBorder="1" applyAlignment="1">
      <alignment horizontal="left" vertical="top" wrapText="1" indent="1"/>
    </xf>
    <xf numFmtId="164" fontId="14" fillId="0" borderId="39" xfId="12" applyFont="1" applyFill="1" applyBorder="1" applyAlignment="1">
      <alignment horizontal="right" indent="1"/>
    </xf>
    <xf numFmtId="164" fontId="14" fillId="0" borderId="40" xfId="12" applyFont="1" applyFill="1" applyBorder="1" applyAlignment="1">
      <alignment horizontal="right" indent="1"/>
    </xf>
    <xf numFmtId="164" fontId="14" fillId="0" borderId="40" xfId="13" applyNumberFormat="1" applyFont="1" applyFill="1" applyBorder="1" applyAlignment="1">
      <alignment horizontal="right" vertical="center" wrapText="1" inden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35" xfId="0" applyFont="1" applyFill="1" applyBorder="1" applyAlignment="1">
      <alignment horizontal="center" vertical="center" wrapText="1"/>
    </xf>
    <xf numFmtId="164" fontId="24" fillId="0" borderId="39" xfId="13" applyNumberFormat="1" applyFont="1" applyFill="1" applyBorder="1" applyAlignment="1">
      <alignment horizontal="center" vertical="center" wrapTex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Banded" xfId="13" xr:uid="{00000000-0005-0000-0000-000003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2" xr:uid="{00000000-0005-0000-0000-000008000000}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Normal" xfId="0" builtinId="0" customBuiltin="1"/>
    <cellStyle name="Percent" xfId="10" builtinId="5" customBuiltin="1"/>
    <cellStyle name="Settings Entry" xfId="14" xr:uid="{00000000-0005-0000-0000-00000F000000}"/>
    <cellStyle name="Title" xfId="5" builtinId="1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creativecommons.org/licenses/by-sa/3.0/" TargetMode="External"/><Relationship Id="rId2" Type="http://schemas.openxmlformats.org/officeDocument/2006/relationships/hyperlink" Target="https://riadzany.blogspot.com/2013_12_01_archive.html" TargetMode="External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815340</xdr:colOff>
      <xdr:row>0</xdr:row>
      <xdr:rowOff>106680</xdr:rowOff>
    </xdr:from>
    <xdr:to>
      <xdr:col>5</xdr:col>
      <xdr:colOff>716280</xdr:colOff>
      <xdr:row>1</xdr:row>
      <xdr:rowOff>1135380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rcRect/>
        <a:stretch/>
      </xdr:blipFill>
      <xdr:spPr>
        <a:xfrm>
          <a:off x="3467100" y="106680"/>
          <a:ext cx="2430780" cy="1143000"/>
        </a:xfrm>
        <a:prstGeom prst="rect">
          <a:avLst/>
        </a:prstGeom>
      </xdr:spPr>
    </xdr:pic>
    <xdr:clientData/>
  </xdr:twoCellAnchor>
  <xdr:oneCellAnchor>
    <xdr:from>
      <xdr:col>10</xdr:col>
      <xdr:colOff>502919</xdr:colOff>
      <xdr:row>1</xdr:row>
      <xdr:rowOff>411480</xdr:rowOff>
    </xdr:from>
    <xdr:ext cx="1531620" cy="51668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83AAEA0-61D0-42CF-8893-AED79AAB62CE}"/>
            </a:ext>
          </a:extLst>
        </xdr:cNvPr>
        <xdr:cNvSpPr txBox="1"/>
      </xdr:nvSpPr>
      <xdr:spPr>
        <a:xfrm flipH="1">
          <a:off x="10256519" y="525780"/>
          <a:ext cx="1531620" cy="516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hlinkClick xmlns:r="http://schemas.openxmlformats.org/officeDocument/2006/relationships" r:id="rId2" tooltip="https://riadzany.blogspot.com/2013_12_01_archive.html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3" tooltip="https://creativecommons.org/licenses/by-sa/3.0/"/>
            </a:rPr>
            <a:t>CC BY-SA</a:t>
          </a:r>
          <a:endParaRPr lang="en-US" sz="9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990600</xdr:colOff>
      <xdr:row>1</xdr:row>
      <xdr:rowOff>15240</xdr:rowOff>
    </xdr:from>
    <xdr:to>
      <xdr:col>4</xdr:col>
      <xdr:colOff>1249680</xdr:colOff>
      <xdr:row>1</xdr:row>
      <xdr:rowOff>1158240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642360" y="129540"/>
          <a:ext cx="1524000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579120</xdr:colOff>
      <xdr:row>1</xdr:row>
      <xdr:rowOff>0</xdr:rowOff>
    </xdr:from>
    <xdr:to>
      <xdr:col>4</xdr:col>
      <xdr:colOff>548640</xdr:colOff>
      <xdr:row>1</xdr:row>
      <xdr:rowOff>1113173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EE56F8-A3E5-40E0-ADE9-71B17969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0880" y="114300"/>
          <a:ext cx="1234440" cy="11131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1112520</xdr:colOff>
      <xdr:row>0</xdr:row>
      <xdr:rowOff>106680</xdr:rowOff>
    </xdr:from>
    <xdr:to>
      <xdr:col>6</xdr:col>
      <xdr:colOff>1112520</xdr:colOff>
      <xdr:row>1</xdr:row>
      <xdr:rowOff>1135380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99360" y="106680"/>
          <a:ext cx="505968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Summer" title="Header Summe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Fall" title="Header Fal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21"/>
  <sheetViews>
    <sheetView showGridLines="0" topLeftCell="A13" zoomScaleNormal="100" workbookViewId="0">
      <selection activeCell="G8" sqref="G8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2" customWidth="1"/>
    <col min="10" max="10" width="8.59765625" style="2" customWidth="1"/>
    <col min="11" max="12" width="12.19921875" style="2" customWidth="1"/>
    <col min="13" max="13" width="1.59765625" style="2" customWidth="1"/>
    <col min="14" max="16384" width="8.69921875" style="2"/>
  </cols>
  <sheetData>
    <row r="1" spans="1:12" ht="9" customHeight="1" x14ac:dyDescent="0.25">
      <c r="I1" s="2" t="s">
        <v>2</v>
      </c>
    </row>
    <row r="2" spans="1:12" ht="96" customHeight="1" x14ac:dyDescent="0.25">
      <c r="B2" s="62" t="str">
        <f>"January "&amp;CalendarYear</f>
        <v>January 2021</v>
      </c>
      <c r="C2" s="62"/>
      <c r="D2" s="62"/>
      <c r="E2" s="3"/>
      <c r="F2" s="3"/>
      <c r="G2" s="3"/>
      <c r="H2" s="4"/>
    </row>
    <row r="3" spans="1:12" s="13" customFormat="1" ht="24" customHeight="1" x14ac:dyDescent="0.25">
      <c r="A3" s="12"/>
      <c r="B3" s="9" t="str">
        <f>WeekStart</f>
        <v>Sunday</v>
      </c>
      <c r="C3" s="10" t="str">
        <f t="shared" ref="C3:H3" si="0">TEXT(C4,"dddd")</f>
        <v>Monday</v>
      </c>
      <c r="D3" s="10" t="str">
        <f t="shared" si="0"/>
        <v>Tuesday</v>
      </c>
      <c r="E3" s="10" t="str">
        <f t="shared" si="0"/>
        <v>Wednesday</v>
      </c>
      <c r="F3" s="10" t="str">
        <f t="shared" si="0"/>
        <v>Thursday</v>
      </c>
      <c r="G3" s="10" t="str">
        <f t="shared" si="0"/>
        <v>Friday</v>
      </c>
      <c r="H3" s="11" t="str">
        <f t="shared" si="0"/>
        <v>Saturday</v>
      </c>
      <c r="K3" s="67" t="s">
        <v>3</v>
      </c>
      <c r="L3" s="67"/>
    </row>
    <row r="4" spans="1:12" s="6" customFormat="1" ht="24" customHeight="1" x14ac:dyDescent="0.25">
      <c r="A4" s="5"/>
      <c r="B4" s="14">
        <f t="array" ref="B4:H4">DaysAndWeeks+DATE(CalendarYear,1,1)-WEEKDAY(DATE(CalendarYear,1,1),(WeekStart="Monday")+1)+1</f>
        <v>44192</v>
      </c>
      <c r="C4" s="14">
        <v>44193</v>
      </c>
      <c r="D4" s="14">
        <v>44194</v>
      </c>
      <c r="E4" s="14">
        <v>44195</v>
      </c>
      <c r="F4" s="14">
        <v>44196</v>
      </c>
      <c r="G4" s="14">
        <v>44197</v>
      </c>
      <c r="H4" s="15">
        <v>44198</v>
      </c>
      <c r="K4" s="20" t="s">
        <v>4</v>
      </c>
      <c r="L4" s="20" t="s">
        <v>5</v>
      </c>
    </row>
    <row r="5" spans="1:12" s="6" customFormat="1" ht="24" customHeight="1" x14ac:dyDescent="0.25">
      <c r="A5" s="5"/>
      <c r="B5" s="46"/>
      <c r="C5" s="46"/>
      <c r="D5" s="46"/>
      <c r="E5" s="46"/>
      <c r="F5" s="46"/>
      <c r="G5" s="46"/>
      <c r="H5" s="47"/>
      <c r="K5" s="20"/>
      <c r="L5" s="20"/>
    </row>
    <row r="6" spans="1:12" s="18" customFormat="1" ht="56.1" customHeight="1" x14ac:dyDescent="0.25">
      <c r="A6" s="17"/>
      <c r="B6" s="16"/>
      <c r="C6" s="16"/>
      <c r="D6" s="16"/>
      <c r="E6" s="16"/>
      <c r="F6" s="16"/>
      <c r="G6" s="16"/>
      <c r="H6" s="16"/>
      <c r="K6" s="21">
        <v>2021</v>
      </c>
      <c r="L6" s="21" t="s">
        <v>0</v>
      </c>
    </row>
    <row r="7" spans="1:12" s="6" customFormat="1" ht="24" customHeight="1" thickBot="1" x14ac:dyDescent="0.3">
      <c r="A7" s="5"/>
      <c r="B7" s="8">
        <f t="array" ref="B7:H7">DaysAndWeeks+DATE(CalendarYear,1,1)-WEEKDAY(DATE(CalendarYear,1,1),(WeekStart="Monday")+1)+8</f>
        <v>44199</v>
      </c>
      <c r="C7" s="8">
        <v>44200</v>
      </c>
      <c r="D7" s="8">
        <v>44201</v>
      </c>
      <c r="E7" s="8">
        <v>44202</v>
      </c>
      <c r="F7" s="8">
        <v>44203</v>
      </c>
      <c r="G7" s="8">
        <v>44204</v>
      </c>
      <c r="H7" s="8">
        <v>44205</v>
      </c>
    </row>
    <row r="8" spans="1:12" s="6" customFormat="1" ht="37.950000000000003" customHeight="1" thickBot="1" x14ac:dyDescent="0.3">
      <c r="A8" s="5"/>
      <c r="B8" s="48"/>
      <c r="C8" s="50" t="s">
        <v>6</v>
      </c>
      <c r="D8" s="48"/>
      <c r="E8" s="52" t="s">
        <v>8</v>
      </c>
      <c r="F8" s="48"/>
      <c r="G8" s="53" t="s">
        <v>9</v>
      </c>
      <c r="H8" s="48"/>
    </row>
    <row r="9" spans="1:12" s="18" customFormat="1" ht="37.950000000000003" customHeight="1" thickBot="1" x14ac:dyDescent="0.25">
      <c r="A9" s="17"/>
      <c r="B9" s="19"/>
      <c r="C9" s="51" t="s">
        <v>7</v>
      </c>
      <c r="D9" s="19"/>
      <c r="E9" s="19"/>
      <c r="F9" s="19"/>
      <c r="G9" s="19"/>
      <c r="H9" s="19"/>
    </row>
    <row r="10" spans="1:12" s="6" customFormat="1" ht="24" customHeight="1" thickBot="1" x14ac:dyDescent="0.3">
      <c r="A10" s="5"/>
      <c r="B10" s="7">
        <f t="array" ref="B10:H10">DaysAndWeeks+DATE(CalendarYear,1,1)-WEEKDAY(DATE(CalendarYear,1,1),(WeekStart="Monday")+1)+15</f>
        <v>44206</v>
      </c>
      <c r="C10" s="7">
        <v>44207</v>
      </c>
      <c r="D10" s="7">
        <v>44208</v>
      </c>
      <c r="E10" s="7">
        <v>44209</v>
      </c>
      <c r="F10" s="7">
        <v>44210</v>
      </c>
      <c r="G10" s="7">
        <v>44211</v>
      </c>
      <c r="H10" s="7">
        <v>44212</v>
      </c>
    </row>
    <row r="11" spans="1:12" s="6" customFormat="1" ht="37.950000000000003" customHeight="1" thickBot="1" x14ac:dyDescent="0.3">
      <c r="A11" s="5"/>
      <c r="B11" s="49"/>
      <c r="C11" s="50" t="s">
        <v>6</v>
      </c>
      <c r="D11" s="49"/>
      <c r="E11" s="52" t="s">
        <v>8</v>
      </c>
      <c r="F11" s="49"/>
      <c r="G11" s="53" t="s">
        <v>9</v>
      </c>
      <c r="H11" s="49"/>
    </row>
    <row r="12" spans="1:12" s="18" customFormat="1" ht="37.950000000000003" customHeight="1" thickBot="1" x14ac:dyDescent="0.25">
      <c r="A12" s="17"/>
      <c r="B12" s="16"/>
      <c r="C12" s="51" t="s">
        <v>7</v>
      </c>
      <c r="D12" s="16"/>
      <c r="E12" s="16"/>
      <c r="F12" s="16"/>
      <c r="G12" s="16"/>
      <c r="H12" s="16"/>
    </row>
    <row r="13" spans="1:12" s="6" customFormat="1" ht="24" customHeight="1" thickBot="1" x14ac:dyDescent="0.3">
      <c r="A13" s="5"/>
      <c r="B13" s="8">
        <f t="array" ref="B13:H13">DaysAndWeeks+DATE(CalendarYear,1,1)-WEEKDAY(DATE(CalendarYear,1,1),(WeekStart="Monday")+1)+22</f>
        <v>44213</v>
      </c>
      <c r="C13" s="8">
        <v>44214</v>
      </c>
      <c r="D13" s="8">
        <v>44215</v>
      </c>
      <c r="E13" s="8">
        <v>44216</v>
      </c>
      <c r="F13" s="8">
        <v>44217</v>
      </c>
      <c r="G13" s="8">
        <v>44218</v>
      </c>
      <c r="H13" s="8">
        <v>44219</v>
      </c>
    </row>
    <row r="14" spans="1:12" s="6" customFormat="1" ht="37.950000000000003" customHeight="1" thickBot="1" x14ac:dyDescent="0.3">
      <c r="A14" s="5"/>
      <c r="B14" s="48"/>
      <c r="C14" s="50" t="s">
        <v>6</v>
      </c>
      <c r="D14" s="48"/>
      <c r="E14" s="52" t="s">
        <v>8</v>
      </c>
      <c r="F14" s="48"/>
      <c r="G14" s="53" t="s">
        <v>9</v>
      </c>
      <c r="H14" s="48"/>
    </row>
    <row r="15" spans="1:12" s="18" customFormat="1" ht="37.950000000000003" customHeight="1" thickBot="1" x14ac:dyDescent="0.25">
      <c r="A15" s="17"/>
      <c r="B15" s="19"/>
      <c r="C15" s="51" t="s">
        <v>7</v>
      </c>
      <c r="D15" s="19"/>
      <c r="E15" s="19"/>
      <c r="F15" s="19"/>
      <c r="G15" s="19"/>
      <c r="H15" s="19"/>
    </row>
    <row r="16" spans="1:12" s="6" customFormat="1" ht="24" customHeight="1" thickBot="1" x14ac:dyDescent="0.3">
      <c r="A16" s="5"/>
      <c r="B16" s="7">
        <f t="array" ref="B16:H16">DaysAndWeeks+DATE(CalendarYear,1,1)-WEEKDAY(DATE(CalendarYear,1,1),(WeekStart="Monday")+1)+29</f>
        <v>44220</v>
      </c>
      <c r="C16" s="7">
        <v>44221</v>
      </c>
      <c r="D16" s="7">
        <v>44222</v>
      </c>
      <c r="E16" s="7">
        <v>44223</v>
      </c>
      <c r="F16" s="7">
        <v>44224</v>
      </c>
      <c r="G16" s="7">
        <v>44225</v>
      </c>
      <c r="H16" s="7">
        <v>44226</v>
      </c>
    </row>
    <row r="17" spans="1:8" s="6" customFormat="1" ht="37.950000000000003" customHeight="1" thickBot="1" x14ac:dyDescent="0.3">
      <c r="A17" s="5"/>
      <c r="B17" s="49"/>
      <c r="C17" s="50" t="s">
        <v>6</v>
      </c>
      <c r="D17" s="49"/>
      <c r="E17" s="52" t="s">
        <v>8</v>
      </c>
      <c r="F17" s="49"/>
      <c r="G17" s="53" t="s">
        <v>9</v>
      </c>
      <c r="H17" s="49"/>
    </row>
    <row r="18" spans="1:8" s="18" customFormat="1" ht="37.950000000000003" customHeight="1" thickBot="1" x14ac:dyDescent="0.25">
      <c r="A18" s="17"/>
      <c r="B18" s="16"/>
      <c r="C18" s="51" t="s">
        <v>7</v>
      </c>
      <c r="D18" s="16"/>
      <c r="E18" s="16"/>
      <c r="F18" s="16"/>
      <c r="G18" s="16"/>
      <c r="H18" s="16"/>
    </row>
    <row r="19" spans="1:8" s="6" customFormat="1" ht="24" customHeight="1" thickBot="1" x14ac:dyDescent="0.3">
      <c r="A19" s="5"/>
      <c r="B19" s="8">
        <f t="array" ref="B19:C19">DaysAndWeeks+DATE(CalendarYear,1,1)-WEEKDAY(DATE(CalendarYear,1,1),(WeekStart="Monday")+1)+36</f>
        <v>44227</v>
      </c>
      <c r="C19" s="8">
        <v>44228</v>
      </c>
      <c r="D19" s="63" t="s">
        <v>1</v>
      </c>
      <c r="E19" s="63"/>
      <c r="F19" s="63"/>
      <c r="G19" s="63"/>
      <c r="H19" s="64"/>
    </row>
    <row r="20" spans="1:8" s="6" customFormat="1" ht="37.950000000000003" customHeight="1" thickBot="1" x14ac:dyDescent="0.3">
      <c r="A20" s="5"/>
      <c r="B20" s="48"/>
      <c r="C20" s="50" t="s">
        <v>6</v>
      </c>
      <c r="D20" s="68" t="s">
        <v>10</v>
      </c>
      <c r="E20" s="69"/>
      <c r="F20" s="69"/>
      <c r="G20" s="69"/>
      <c r="H20" s="70"/>
    </row>
    <row r="21" spans="1:8" s="18" customFormat="1" ht="37.950000000000003" customHeight="1" thickBot="1" x14ac:dyDescent="0.25">
      <c r="A21" s="17"/>
      <c r="B21" s="19"/>
      <c r="C21" s="51" t="s">
        <v>7</v>
      </c>
      <c r="D21" s="65"/>
      <c r="E21" s="65"/>
      <c r="F21" s="65"/>
      <c r="G21" s="65"/>
      <c r="H21" s="66"/>
    </row>
  </sheetData>
  <mergeCells count="5">
    <mergeCell ref="B2:D2"/>
    <mergeCell ref="D19:H19"/>
    <mergeCell ref="D21:H21"/>
    <mergeCell ref="K3:L3"/>
    <mergeCell ref="D20:H20"/>
  </mergeCells>
  <phoneticPr fontId="1" type="noConversion"/>
  <conditionalFormatting sqref="B16:H16 B19:C19 B17 D17 B20 F17 H17">
    <cfRule type="expression" dxfId="23" priority="24">
      <formula>AND(DAY(B16)&gt;=1,DAY(B16)&lt;=15)</formula>
    </cfRule>
  </conditionalFormatting>
  <conditionalFormatting sqref="B4:G5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drop-down list, press DOWN ARROW then ENTER to make selection" sqref="L6" xr:uid="{00000000-0002-0000-0000-000000000000}">
      <formula1>"Sunday, Monday"</formula1>
    </dataValidation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00000000-0002-0000-0000-000001000000}"/>
    <dataValidation allowBlank="1" showInputMessage="1" showErrorMessage="1" prompt="Enter year in cell below" sqref="K4:K5" xr:uid="{00000000-0002-0000-0000-000002000000}"/>
    <dataValidation allowBlank="1" showInputMessage="1" showErrorMessage="1" prompt="Select week start day in cell below" sqref="L4:L5" xr:uid="{00000000-0002-0000-0000-000003000000}"/>
    <dataValidation allowBlank="1" showInputMessage="1" showErrorMessage="1" prompt="Enter year in this cell" sqref="K6" xr:uid="{00000000-0002-0000-0000-000004000000}"/>
    <dataValidation allowBlank="1" showInputMessage="1" showErrorMessage="1" prompt="This row contains weekday names for this calendar. This cell contains the starting day of the week. To change week start day, enter a new weekday in cell L5, in this worksheet." sqref="B3" xr:uid="{00000000-0002-0000-00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:B5" xr:uid="{00000000-0002-0000-0000-000006000000}"/>
    <dataValidation allowBlank="1" showInputMessage="1" showErrorMessage="1" prompt="The year in this cell is automatically updated based on the year entered in cell K5. Calendar below has dates for previous and next month with lighter font shade." sqref="B2:D2" xr:uid="{00000000-0002-0000-0000-000007000000}"/>
    <dataValidation allowBlank="1" showInputMessage="1" showErrorMessage="1" prompt="Automatically determined weekday" sqref="C3:H3" xr:uid="{00000000-0002-0000-0000-000008000000}"/>
    <dataValidation allowBlank="1" showInputMessage="1" showErrorMessage="1" prompt="This row &amp; rows 7, 9, 11, 13, &amp; 15 are cells for entering daily notes related to the calendar day in the cell above." sqref="B6" xr:uid="{00000000-0002-0000-0000-000009000000}"/>
    <dataValidation allowBlank="1" showInputMessage="1" prompt="Enter monthly Notes in this cell" sqref="D21:H21" xr:uid="{00000000-0002-0000-0000-00000A000000}"/>
    <dataValidation allowBlank="1" showInputMessage="1" prompt="Enter monthly Notes in cell below" sqref="D19:D20 E19:H19" xr:uid="{00000000-0002-0000-0000-00000B000000}"/>
    <dataValidation allowBlank="1" showInputMessage="1" showErrorMessage="1" prompt="Enter year and select calendar start day in cells below. These Calendar Settings cells will not print" sqref="K3" xr:uid="{00000000-0002-0000-0000-00000C000000}"/>
  </dataValidations>
  <printOptions horizontalCentered="1"/>
  <pageMargins left="0" right="0" top="0.25" bottom="0.25" header="0.3" footer="0.3"/>
  <pageSetup scale="76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2" customWidth="1"/>
    <col min="10" max="10" width="8.59765625" style="2" customWidth="1"/>
    <col min="11" max="16384" width="8.69921875" style="2"/>
  </cols>
  <sheetData>
    <row r="1" spans="1:9" ht="9" customHeight="1" x14ac:dyDescent="0.25">
      <c r="I1" s="2" t="s">
        <v>2</v>
      </c>
    </row>
    <row r="2" spans="1:9" ht="96" customHeight="1" x14ac:dyDescent="0.25">
      <c r="B2" s="81" t="str">
        <f>"October "&amp;CalendarYear</f>
        <v>October 2021</v>
      </c>
      <c r="C2" s="81"/>
      <c r="D2" s="81"/>
      <c r="E2" s="3"/>
      <c r="F2" s="3"/>
      <c r="G2" s="3"/>
      <c r="H2" s="4"/>
    </row>
    <row r="3" spans="1:9" s="13" customFormat="1" ht="24" customHeight="1" x14ac:dyDescent="0.25">
      <c r="A3" s="12"/>
      <c r="B3" s="22" t="str">
        <f>WeekStart</f>
        <v>Sunday</v>
      </c>
      <c r="C3" s="23" t="str">
        <f t="shared" ref="C3:H3" si="0">TEXT(C4,"dddd")</f>
        <v>Monday</v>
      </c>
      <c r="D3" s="23" t="str">
        <f t="shared" si="0"/>
        <v>Tuesday</v>
      </c>
      <c r="E3" s="23" t="str">
        <f t="shared" si="0"/>
        <v>Wednesday</v>
      </c>
      <c r="F3" s="23" t="str">
        <f t="shared" si="0"/>
        <v>Thursday</v>
      </c>
      <c r="G3" s="23" t="str">
        <f t="shared" si="0"/>
        <v>Friday</v>
      </c>
      <c r="H3" s="24" t="str">
        <f t="shared" si="0"/>
        <v>Saturday</v>
      </c>
    </row>
    <row r="4" spans="1:9" s="6" customFormat="1" ht="24" customHeight="1" x14ac:dyDescent="0.25">
      <c r="A4" s="5"/>
      <c r="B4" s="41">
        <f t="array" ref="B4:H4">DaysAndWeeks+DATE(CalendarYear,10,1)-WEEKDAY(DATE(CalendarYear,10,1),(WeekStart="Monday")+1)+1</f>
        <v>44465</v>
      </c>
      <c r="C4" s="41">
        <v>44466</v>
      </c>
      <c r="D4" s="41">
        <v>44467</v>
      </c>
      <c r="E4" s="41">
        <v>44468</v>
      </c>
      <c r="F4" s="41">
        <v>44469</v>
      </c>
      <c r="G4" s="41">
        <v>44470</v>
      </c>
      <c r="H4" s="41">
        <v>44471</v>
      </c>
    </row>
    <row r="5" spans="1:9" s="18" customFormat="1" ht="56.1" customHeight="1" x14ac:dyDescent="0.25">
      <c r="A5" s="17"/>
      <c r="B5" s="43"/>
      <c r="C5" s="43"/>
      <c r="D5" s="43"/>
      <c r="E5" s="43"/>
      <c r="F5" s="43"/>
      <c r="G5" s="43"/>
      <c r="H5" s="43"/>
    </row>
    <row r="6" spans="1:9" s="6" customFormat="1" ht="24" customHeight="1" x14ac:dyDescent="0.25">
      <c r="A6" s="5"/>
      <c r="B6" s="44">
        <f t="array" ref="B6:H6">DaysAndWeeks+DATE(CalendarYear,10,1)-WEEKDAY(DATE(CalendarYear,10,1),(WeekStart="Monday")+1)+8</f>
        <v>44472</v>
      </c>
      <c r="C6" s="44">
        <v>44473</v>
      </c>
      <c r="D6" s="44">
        <v>44474</v>
      </c>
      <c r="E6" s="44">
        <v>44475</v>
      </c>
      <c r="F6" s="44">
        <v>44476</v>
      </c>
      <c r="G6" s="44">
        <v>44477</v>
      </c>
      <c r="H6" s="44">
        <v>44478</v>
      </c>
    </row>
    <row r="7" spans="1:9" s="18" customFormat="1" ht="56.1" customHeight="1" x14ac:dyDescent="0.25">
      <c r="A7" s="17"/>
      <c r="B7" s="42"/>
      <c r="C7" s="42"/>
      <c r="D7" s="42"/>
      <c r="E7" s="42"/>
      <c r="F7" s="42"/>
      <c r="G7" s="42"/>
      <c r="H7" s="42"/>
    </row>
    <row r="8" spans="1:9" s="6" customFormat="1" ht="24" customHeight="1" x14ac:dyDescent="0.25">
      <c r="A8" s="5"/>
      <c r="B8" s="45">
        <f t="array" ref="B8:H8">DaysAndWeeks+DATE(CalendarYear,10,1)-WEEKDAY(DATE(CalendarYear,10,1),(WeekStart="Monday")+1)+15</f>
        <v>44479</v>
      </c>
      <c r="C8" s="45">
        <v>44480</v>
      </c>
      <c r="D8" s="45">
        <v>44481</v>
      </c>
      <c r="E8" s="45">
        <v>44482</v>
      </c>
      <c r="F8" s="45">
        <v>44483</v>
      </c>
      <c r="G8" s="45">
        <v>44484</v>
      </c>
      <c r="H8" s="45">
        <v>44485</v>
      </c>
    </row>
    <row r="9" spans="1:9" s="18" customFormat="1" ht="56.1" customHeight="1" x14ac:dyDescent="0.25">
      <c r="A9" s="17"/>
      <c r="B9" s="43"/>
      <c r="C9" s="43"/>
      <c r="D9" s="43"/>
      <c r="E9" s="43"/>
      <c r="F9" s="43"/>
      <c r="G9" s="43"/>
      <c r="H9" s="43"/>
    </row>
    <row r="10" spans="1:9" s="6" customFormat="1" ht="24" customHeight="1" x14ac:dyDescent="0.25">
      <c r="A10" s="5"/>
      <c r="B10" s="44">
        <f t="array" ref="B10:H10">DaysAndWeeks+DATE(CalendarYear,10,1)-WEEKDAY(DATE(CalendarYear,10,1),(WeekStart="Monday")+1)+22</f>
        <v>44486</v>
      </c>
      <c r="C10" s="44">
        <v>44487</v>
      </c>
      <c r="D10" s="44">
        <v>44488</v>
      </c>
      <c r="E10" s="44">
        <v>44489</v>
      </c>
      <c r="F10" s="44">
        <v>44490</v>
      </c>
      <c r="G10" s="44">
        <v>44491</v>
      </c>
      <c r="H10" s="44">
        <v>44492</v>
      </c>
    </row>
    <row r="11" spans="1:9" s="18" customFormat="1" ht="56.1" customHeight="1" x14ac:dyDescent="0.25">
      <c r="A11" s="17"/>
      <c r="B11" s="42"/>
      <c r="C11" s="42"/>
      <c r="D11" s="42"/>
      <c r="E11" s="42"/>
      <c r="F11" s="42"/>
      <c r="G11" s="42"/>
      <c r="H11" s="42"/>
    </row>
    <row r="12" spans="1:9" s="6" customFormat="1" ht="24" customHeight="1" x14ac:dyDescent="0.25">
      <c r="A12" s="5"/>
      <c r="B12" s="45">
        <f t="array" ref="B12:H12">DaysAndWeeks+DATE(CalendarYear,10,1)-WEEKDAY(DATE(CalendarYear,10,1),(WeekStart="Monday")+1)+29</f>
        <v>44493</v>
      </c>
      <c r="C12" s="45">
        <v>44494</v>
      </c>
      <c r="D12" s="45">
        <v>44495</v>
      </c>
      <c r="E12" s="45">
        <v>44496</v>
      </c>
      <c r="F12" s="45">
        <v>44497</v>
      </c>
      <c r="G12" s="45">
        <v>44498</v>
      </c>
      <c r="H12" s="45">
        <v>44499</v>
      </c>
    </row>
    <row r="13" spans="1:9" s="18" customFormat="1" ht="56.1" customHeight="1" x14ac:dyDescent="0.25">
      <c r="A13" s="17"/>
      <c r="B13" s="43"/>
      <c r="C13" s="43"/>
      <c r="D13" s="43"/>
      <c r="E13" s="43"/>
      <c r="F13" s="43"/>
      <c r="G13" s="43"/>
      <c r="H13" s="43"/>
    </row>
    <row r="14" spans="1:9" s="6" customFormat="1" ht="24" customHeight="1" x14ac:dyDescent="0.25">
      <c r="A14" s="5"/>
      <c r="B14" s="44">
        <f t="array" ref="B14:C14">DaysAndWeeks+DATE(CalendarYear,10,1)-WEEKDAY(DATE(CalendarYear,10,1),(WeekStart="Monday")+1)+36</f>
        <v>44500</v>
      </c>
      <c r="C14" s="44">
        <v>44501</v>
      </c>
      <c r="D14" s="82" t="s">
        <v>1</v>
      </c>
      <c r="E14" s="82"/>
      <c r="F14" s="82"/>
      <c r="G14" s="82"/>
      <c r="H14" s="83"/>
    </row>
    <row r="15" spans="1:9" s="18" customFormat="1" ht="56.1" customHeight="1" x14ac:dyDescent="0.25">
      <c r="A15" s="17"/>
      <c r="B15" s="42"/>
      <c r="C15" s="42"/>
      <c r="D15" s="84"/>
      <c r="E15" s="84"/>
      <c r="F15" s="84"/>
      <c r="G15" s="84"/>
      <c r="H15" s="85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900-000000000000}"/>
    <dataValidation allowBlank="1" showInputMessage="1" showErrorMessage="1" prompt="October month calendar" sqref="A1" xr:uid="{00000000-0002-0000-09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9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900-000003000000}"/>
    <dataValidation allowBlank="1" showInputMessage="1" prompt="Enter monthly Notes in cell below" sqref="D14:H14" xr:uid="{00000000-0002-0000-0900-000004000000}"/>
    <dataValidation allowBlank="1" showInputMessage="1" prompt="Enter monthly Notes in this cell" sqref="D15:H15" xr:uid="{00000000-0002-0000-0900-000005000000}"/>
    <dataValidation allowBlank="1" showInputMessage="1" showErrorMessage="1" prompt="This row &amp; rows 7, 9, 11, 13, &amp; 15 are cells for entering daily notes related to the calendar day in the cell above." sqref="B5" xr:uid="{00000000-0002-0000-09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9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2" customWidth="1"/>
    <col min="10" max="10" width="8.59765625" style="2" customWidth="1"/>
    <col min="11" max="16384" width="8.69921875" style="2"/>
  </cols>
  <sheetData>
    <row r="1" spans="1:9" ht="9" customHeight="1" x14ac:dyDescent="0.25">
      <c r="I1" s="2" t="s">
        <v>2</v>
      </c>
    </row>
    <row r="2" spans="1:9" ht="96" customHeight="1" x14ac:dyDescent="0.25">
      <c r="B2" s="81" t="str">
        <f>"November "&amp;CalendarYear</f>
        <v>November 2021</v>
      </c>
      <c r="C2" s="81"/>
      <c r="D2" s="81"/>
      <c r="E2" s="3"/>
      <c r="F2" s="3"/>
      <c r="G2" s="3"/>
      <c r="H2" s="4"/>
    </row>
    <row r="3" spans="1:9" s="13" customFormat="1" ht="24" customHeight="1" x14ac:dyDescent="0.25">
      <c r="A3" s="12"/>
      <c r="B3" s="22" t="str">
        <f>WeekStart</f>
        <v>Sunday</v>
      </c>
      <c r="C3" s="23" t="str">
        <f t="shared" ref="C3:H3" si="0">TEXT(C4,"dddd")</f>
        <v>Monday</v>
      </c>
      <c r="D3" s="23" t="str">
        <f t="shared" si="0"/>
        <v>Tuesday</v>
      </c>
      <c r="E3" s="23" t="str">
        <f t="shared" si="0"/>
        <v>Wednesday</v>
      </c>
      <c r="F3" s="23" t="str">
        <f t="shared" si="0"/>
        <v>Thursday</v>
      </c>
      <c r="G3" s="23" t="str">
        <f t="shared" si="0"/>
        <v>Friday</v>
      </c>
      <c r="H3" s="24" t="str">
        <f t="shared" si="0"/>
        <v>Saturday</v>
      </c>
    </row>
    <row r="4" spans="1:9" s="6" customFormat="1" ht="24" customHeight="1" x14ac:dyDescent="0.25">
      <c r="A4" s="5"/>
      <c r="B4" s="41">
        <f t="array" ref="B4:H4">DaysAndWeeks+DATE(CalendarYear,11,1)-WEEKDAY(DATE(CalendarYear,11,1),(WeekStart="Monday")+1)+1</f>
        <v>44500</v>
      </c>
      <c r="C4" s="41">
        <v>44501</v>
      </c>
      <c r="D4" s="41">
        <v>44502</v>
      </c>
      <c r="E4" s="41">
        <v>44503</v>
      </c>
      <c r="F4" s="41">
        <v>44504</v>
      </c>
      <c r="G4" s="41">
        <v>44505</v>
      </c>
      <c r="H4" s="41">
        <v>44506</v>
      </c>
    </row>
    <row r="5" spans="1:9" s="18" customFormat="1" ht="56.1" customHeight="1" x14ac:dyDescent="0.25">
      <c r="A5" s="17"/>
      <c r="B5" s="43"/>
      <c r="C5" s="43"/>
      <c r="D5" s="43"/>
      <c r="E5" s="43"/>
      <c r="F5" s="43"/>
      <c r="G5" s="43"/>
      <c r="H5" s="43"/>
    </row>
    <row r="6" spans="1:9" s="6" customFormat="1" ht="24" customHeight="1" x14ac:dyDescent="0.25">
      <c r="A6" s="5"/>
      <c r="B6" s="44">
        <f t="array" ref="B6:H6">DaysAndWeeks+DATE(CalendarYear,11,1)-WEEKDAY(DATE(CalendarYear,11,1),(WeekStart="Monday")+1)+8</f>
        <v>44507</v>
      </c>
      <c r="C6" s="44">
        <v>44508</v>
      </c>
      <c r="D6" s="44">
        <v>44509</v>
      </c>
      <c r="E6" s="44">
        <v>44510</v>
      </c>
      <c r="F6" s="44">
        <v>44511</v>
      </c>
      <c r="G6" s="44">
        <v>44512</v>
      </c>
      <c r="H6" s="44">
        <v>44513</v>
      </c>
    </row>
    <row r="7" spans="1:9" s="18" customFormat="1" ht="56.1" customHeight="1" x14ac:dyDescent="0.25">
      <c r="A7" s="17"/>
      <c r="B7" s="42"/>
      <c r="C7" s="42"/>
      <c r="D7" s="42"/>
      <c r="E7" s="42"/>
      <c r="F7" s="42"/>
      <c r="G7" s="42"/>
      <c r="H7" s="42"/>
    </row>
    <row r="8" spans="1:9" s="6" customFormat="1" ht="24" customHeight="1" x14ac:dyDescent="0.25">
      <c r="A8" s="5"/>
      <c r="B8" s="45">
        <f t="array" ref="B8:H8">DaysAndWeeks+DATE(CalendarYear,11,1)-WEEKDAY(DATE(CalendarYear,11,1),(WeekStart="Monday")+1)+15</f>
        <v>44514</v>
      </c>
      <c r="C8" s="45">
        <v>44515</v>
      </c>
      <c r="D8" s="45">
        <v>44516</v>
      </c>
      <c r="E8" s="45">
        <v>44517</v>
      </c>
      <c r="F8" s="45">
        <v>44518</v>
      </c>
      <c r="G8" s="45">
        <v>44519</v>
      </c>
      <c r="H8" s="45">
        <v>44520</v>
      </c>
    </row>
    <row r="9" spans="1:9" s="18" customFormat="1" ht="56.1" customHeight="1" x14ac:dyDescent="0.25">
      <c r="A9" s="17"/>
      <c r="B9" s="43"/>
      <c r="C9" s="43"/>
      <c r="D9" s="43"/>
      <c r="E9" s="43"/>
      <c r="F9" s="43"/>
      <c r="G9" s="43"/>
      <c r="H9" s="43"/>
    </row>
    <row r="10" spans="1:9" s="6" customFormat="1" ht="24" customHeight="1" x14ac:dyDescent="0.25">
      <c r="A10" s="5"/>
      <c r="B10" s="44">
        <f t="array" ref="B10:H10">DaysAndWeeks+DATE(CalendarYear,11,1)-WEEKDAY(DATE(CalendarYear,11,1),(WeekStart="Monday")+1)+22</f>
        <v>44521</v>
      </c>
      <c r="C10" s="44">
        <v>44522</v>
      </c>
      <c r="D10" s="44">
        <v>44523</v>
      </c>
      <c r="E10" s="44">
        <v>44524</v>
      </c>
      <c r="F10" s="44">
        <v>44525</v>
      </c>
      <c r="G10" s="44">
        <v>44526</v>
      </c>
      <c r="H10" s="44">
        <v>44527</v>
      </c>
    </row>
    <row r="11" spans="1:9" s="18" customFormat="1" ht="56.1" customHeight="1" x14ac:dyDescent="0.25">
      <c r="A11" s="17"/>
      <c r="B11" s="42"/>
      <c r="C11" s="42"/>
      <c r="D11" s="42"/>
      <c r="E11" s="42"/>
      <c r="F11" s="42"/>
      <c r="G11" s="42"/>
      <c r="H11" s="42"/>
    </row>
    <row r="12" spans="1:9" s="6" customFormat="1" ht="24" customHeight="1" x14ac:dyDescent="0.25">
      <c r="A12" s="5"/>
      <c r="B12" s="45">
        <f t="array" ref="B12:H12">DaysAndWeeks+DATE(CalendarYear,11,1)-WEEKDAY(DATE(CalendarYear,11,1),(WeekStart="Monday")+1)+29</f>
        <v>44528</v>
      </c>
      <c r="C12" s="45">
        <v>44529</v>
      </c>
      <c r="D12" s="45">
        <v>44530</v>
      </c>
      <c r="E12" s="45">
        <v>44531</v>
      </c>
      <c r="F12" s="45">
        <v>44532</v>
      </c>
      <c r="G12" s="45">
        <v>44533</v>
      </c>
      <c r="H12" s="45">
        <v>44534</v>
      </c>
    </row>
    <row r="13" spans="1:9" s="18" customFormat="1" ht="56.1" customHeight="1" x14ac:dyDescent="0.25">
      <c r="A13" s="17"/>
      <c r="B13" s="43"/>
      <c r="C13" s="43"/>
      <c r="D13" s="43"/>
      <c r="E13" s="43"/>
      <c r="F13" s="43"/>
      <c r="G13" s="43"/>
      <c r="H13" s="43"/>
    </row>
    <row r="14" spans="1:9" s="6" customFormat="1" ht="24" customHeight="1" x14ac:dyDescent="0.25">
      <c r="A14" s="5"/>
      <c r="B14" s="44">
        <f t="array" ref="B14:C14">DaysAndWeeks+DATE(CalendarYear,11,1)-WEEKDAY(DATE(CalendarYear,11,1),(WeekStart="Monday")+1)+36</f>
        <v>44535</v>
      </c>
      <c r="C14" s="44">
        <v>44536</v>
      </c>
      <c r="D14" s="82" t="s">
        <v>1</v>
      </c>
      <c r="E14" s="82"/>
      <c r="F14" s="82"/>
      <c r="G14" s="82"/>
      <c r="H14" s="83"/>
    </row>
    <row r="15" spans="1:9" s="18" customFormat="1" ht="56.1" customHeight="1" x14ac:dyDescent="0.25">
      <c r="A15" s="17"/>
      <c r="B15" s="42"/>
      <c r="C15" s="42"/>
      <c r="D15" s="84"/>
      <c r="E15" s="84"/>
      <c r="F15" s="84"/>
      <c r="G15" s="84"/>
      <c r="H15" s="85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A00-000000000000}"/>
    <dataValidation allowBlank="1" showInputMessage="1" showErrorMessage="1" prompt="November month calendar" sqref="A1" xr:uid="{00000000-0002-0000-0A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A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A00-000003000000}"/>
    <dataValidation allowBlank="1" showInputMessage="1" showErrorMessage="1" prompt="This row &amp; rows 7, 9, 11, 13, &amp; 15 are cells for entering daily notes related to the calendar day in the cell above." sqref="B5" xr:uid="{00000000-0002-0000-0A00-000004000000}"/>
    <dataValidation allowBlank="1" showInputMessage="1" prompt="Enter monthly Notes in this cell" sqref="D15:H15" xr:uid="{00000000-0002-0000-0A00-000005000000}"/>
    <dataValidation allowBlank="1" showInputMessage="1" prompt="Enter monthly Notes in cell below" sqref="D14:H14" xr:uid="{00000000-0002-0000-0A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A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2" customWidth="1"/>
    <col min="10" max="10" width="8.59765625" style="2" customWidth="1"/>
    <col min="11" max="16384" width="8.69921875" style="2"/>
  </cols>
  <sheetData>
    <row r="1" spans="1:9" ht="9" customHeight="1" x14ac:dyDescent="0.25">
      <c r="I1" s="2" t="s">
        <v>2</v>
      </c>
    </row>
    <row r="2" spans="1:9" ht="96" customHeight="1" x14ac:dyDescent="0.25">
      <c r="B2" s="62" t="str">
        <f>"December "&amp;CalendarYear</f>
        <v>December 2021</v>
      </c>
      <c r="C2" s="62"/>
      <c r="D2" s="62"/>
      <c r="E2" s="3"/>
      <c r="F2" s="3"/>
      <c r="G2" s="3"/>
      <c r="H2" s="4"/>
    </row>
    <row r="3" spans="1:9" s="13" customFormat="1" ht="24" customHeight="1" x14ac:dyDescent="0.25">
      <c r="A3" s="12"/>
      <c r="B3" s="9" t="str">
        <f>WeekStart</f>
        <v>Sunday</v>
      </c>
      <c r="C3" s="10" t="str">
        <f t="shared" ref="C3:H3" si="0">TEXT(C4,"dddd")</f>
        <v>Monday</v>
      </c>
      <c r="D3" s="10" t="str">
        <f t="shared" si="0"/>
        <v>Tuesday</v>
      </c>
      <c r="E3" s="10" t="str">
        <f t="shared" si="0"/>
        <v>Wednesday</v>
      </c>
      <c r="F3" s="10" t="str">
        <f t="shared" si="0"/>
        <v>Thursday</v>
      </c>
      <c r="G3" s="10" t="str">
        <f t="shared" si="0"/>
        <v>Friday</v>
      </c>
      <c r="H3" s="11" t="str">
        <f t="shared" si="0"/>
        <v>Saturday</v>
      </c>
    </row>
    <row r="4" spans="1:9" s="6" customFormat="1" ht="24" customHeight="1" x14ac:dyDescent="0.25">
      <c r="A4" s="5"/>
      <c r="B4" s="14">
        <f t="array" ref="B4:H4">DaysAndWeeks+DATE(CalendarYear,12,1)-WEEKDAY(DATE(CalendarYear,12,1),(WeekStart="Monday")+1)+1</f>
        <v>44528</v>
      </c>
      <c r="C4" s="14">
        <v>44529</v>
      </c>
      <c r="D4" s="14">
        <v>44530</v>
      </c>
      <c r="E4" s="14">
        <v>44531</v>
      </c>
      <c r="F4" s="14">
        <v>44532</v>
      </c>
      <c r="G4" s="14">
        <v>44533</v>
      </c>
      <c r="H4" s="15">
        <v>44534</v>
      </c>
    </row>
    <row r="5" spans="1:9" s="18" customFormat="1" ht="56.1" customHeight="1" x14ac:dyDescent="0.25">
      <c r="A5" s="17"/>
      <c r="B5" s="16"/>
      <c r="C5" s="16"/>
      <c r="D5" s="16"/>
      <c r="E5" s="16"/>
      <c r="F5" s="16"/>
      <c r="G5" s="16"/>
      <c r="H5" s="16"/>
    </row>
    <row r="6" spans="1:9" s="6" customFormat="1" ht="24" customHeight="1" x14ac:dyDescent="0.25">
      <c r="A6" s="5"/>
      <c r="B6" s="8">
        <f t="array" ref="B6:H6">DaysAndWeeks+DATE(CalendarYear,12,1)-WEEKDAY(DATE(CalendarYear,12,1),(WeekStart="Monday")+1)+8</f>
        <v>44535</v>
      </c>
      <c r="C6" s="8">
        <v>44536</v>
      </c>
      <c r="D6" s="8">
        <v>44537</v>
      </c>
      <c r="E6" s="8">
        <v>44538</v>
      </c>
      <c r="F6" s="8">
        <v>44539</v>
      </c>
      <c r="G6" s="8">
        <v>44540</v>
      </c>
      <c r="H6" s="8">
        <v>44541</v>
      </c>
    </row>
    <row r="7" spans="1:9" s="18" customFormat="1" ht="56.1" customHeight="1" x14ac:dyDescent="0.25">
      <c r="A7" s="17"/>
      <c r="B7" s="19"/>
      <c r="C7" s="19"/>
      <c r="D7" s="19"/>
      <c r="E7" s="19"/>
      <c r="F7" s="19"/>
      <c r="G7" s="19"/>
      <c r="H7" s="19"/>
    </row>
    <row r="8" spans="1:9" s="6" customFormat="1" ht="24" customHeight="1" x14ac:dyDescent="0.25">
      <c r="A8" s="5"/>
      <c r="B8" s="7">
        <f t="array" ref="B8:H8">DaysAndWeeks+DATE(CalendarYear,12,1)-WEEKDAY(DATE(CalendarYear,12,1),(WeekStart="Monday")+1)+15</f>
        <v>44542</v>
      </c>
      <c r="C8" s="7">
        <v>44543</v>
      </c>
      <c r="D8" s="7">
        <v>44544</v>
      </c>
      <c r="E8" s="7">
        <v>44545</v>
      </c>
      <c r="F8" s="7">
        <v>44546</v>
      </c>
      <c r="G8" s="7">
        <v>44547</v>
      </c>
      <c r="H8" s="7">
        <v>44548</v>
      </c>
    </row>
    <row r="9" spans="1:9" s="18" customFormat="1" ht="56.1" customHeight="1" x14ac:dyDescent="0.25">
      <c r="A9" s="17"/>
      <c r="B9" s="16"/>
      <c r="C9" s="16"/>
      <c r="D9" s="16"/>
      <c r="E9" s="16"/>
      <c r="F9" s="16"/>
      <c r="G9" s="16"/>
      <c r="H9" s="16"/>
    </row>
    <row r="10" spans="1:9" s="6" customFormat="1" ht="24" customHeight="1" x14ac:dyDescent="0.25">
      <c r="A10" s="5"/>
      <c r="B10" s="8">
        <f t="array" ref="B10:H10">DaysAndWeeks+DATE(CalendarYear,12,1)-WEEKDAY(DATE(CalendarYear,12,1),(WeekStart="Monday")+1)+22</f>
        <v>44549</v>
      </c>
      <c r="C10" s="8">
        <v>44550</v>
      </c>
      <c r="D10" s="8">
        <v>44551</v>
      </c>
      <c r="E10" s="8">
        <v>44552</v>
      </c>
      <c r="F10" s="8">
        <v>44553</v>
      </c>
      <c r="G10" s="8">
        <v>44554</v>
      </c>
      <c r="H10" s="8">
        <v>44555</v>
      </c>
    </row>
    <row r="11" spans="1:9" s="18" customFormat="1" ht="56.1" customHeight="1" x14ac:dyDescent="0.25">
      <c r="A11" s="17"/>
      <c r="B11" s="19"/>
      <c r="C11" s="19"/>
      <c r="D11" s="19"/>
      <c r="E11" s="19"/>
      <c r="F11" s="19"/>
      <c r="G11" s="19"/>
      <c r="H11" s="19"/>
    </row>
    <row r="12" spans="1:9" s="6" customFormat="1" ht="24" customHeight="1" x14ac:dyDescent="0.25">
      <c r="A12" s="5"/>
      <c r="B12" s="7">
        <f t="array" ref="B12:H12">DaysAndWeeks+DATE(CalendarYear,12,1)-WEEKDAY(DATE(CalendarYear,12,1),(WeekStart="Monday")+1)+29</f>
        <v>44556</v>
      </c>
      <c r="C12" s="7">
        <v>44557</v>
      </c>
      <c r="D12" s="7">
        <v>44558</v>
      </c>
      <c r="E12" s="7">
        <v>44559</v>
      </c>
      <c r="F12" s="7">
        <v>44560</v>
      </c>
      <c r="G12" s="7">
        <v>44561</v>
      </c>
      <c r="H12" s="7">
        <v>44562</v>
      </c>
    </row>
    <row r="13" spans="1:9" s="18" customFormat="1" ht="56.1" customHeight="1" x14ac:dyDescent="0.25">
      <c r="A13" s="17"/>
      <c r="B13" s="16"/>
      <c r="C13" s="16"/>
      <c r="D13" s="16"/>
      <c r="E13" s="16"/>
      <c r="F13" s="16"/>
      <c r="G13" s="16"/>
      <c r="H13" s="16"/>
    </row>
    <row r="14" spans="1:9" s="6" customFormat="1" ht="24" customHeight="1" x14ac:dyDescent="0.25">
      <c r="A14" s="5"/>
      <c r="B14" s="8">
        <f t="array" ref="B14:C14">DaysAndWeeks+DATE(CalendarYear,12,1)-WEEKDAY(DATE(CalendarYear,12,1),(WeekStart="Monday")+1)+36</f>
        <v>44563</v>
      </c>
      <c r="C14" s="8">
        <v>44564</v>
      </c>
      <c r="D14" s="63" t="s">
        <v>1</v>
      </c>
      <c r="E14" s="63"/>
      <c r="F14" s="63"/>
      <c r="G14" s="63"/>
      <c r="H14" s="64"/>
    </row>
    <row r="15" spans="1:9" s="18" customFormat="1" ht="56.1" customHeight="1" x14ac:dyDescent="0.25">
      <c r="A15" s="17"/>
      <c r="B15" s="19"/>
      <c r="C15" s="19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B00-000000000000}"/>
    <dataValidation allowBlank="1" showInputMessage="1" showErrorMessage="1" prompt="December month calendar" sqref="A1" xr:uid="{00000000-0002-0000-0B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B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B00-000003000000}"/>
    <dataValidation allowBlank="1" showInputMessage="1" prompt="Enter monthly Notes in cell below" sqref="D14:H14" xr:uid="{00000000-0002-0000-0B00-000004000000}"/>
    <dataValidation allowBlank="1" showInputMessage="1" prompt="Enter monthly Notes in this cell" sqref="D15:H15" xr:uid="{00000000-0002-0000-0B00-000005000000}"/>
    <dataValidation allowBlank="1" showInputMessage="1" showErrorMessage="1" prompt="This row &amp; rows 7, 9, 11, 13, &amp; 15 are cells for entering daily notes related to the calendar day in the cell above." sqref="B5" xr:uid="{00000000-0002-0000-0B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B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20"/>
  <sheetViews>
    <sheetView showGridLines="0" topLeftCell="A4" zoomScaleNormal="100" workbookViewId="0">
      <selection activeCell="A5" sqref="A5:XFD5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2" customWidth="1"/>
    <col min="10" max="10" width="8.59765625" style="2" customWidth="1"/>
    <col min="11" max="16384" width="8.69921875" style="2"/>
  </cols>
  <sheetData>
    <row r="1" spans="1:9" ht="9" customHeight="1" x14ac:dyDescent="0.25">
      <c r="I1" s="2" t="s">
        <v>2</v>
      </c>
    </row>
    <row r="2" spans="1:9" ht="96" customHeight="1" x14ac:dyDescent="0.25">
      <c r="B2" s="62" t="str">
        <f>"February "&amp;CalendarYear</f>
        <v>February 2021</v>
      </c>
      <c r="C2" s="62"/>
      <c r="D2" s="62"/>
      <c r="E2" s="3"/>
      <c r="F2" s="3"/>
      <c r="G2" s="3"/>
      <c r="H2" s="4"/>
    </row>
    <row r="3" spans="1:9" s="13" customFormat="1" ht="24" customHeight="1" x14ac:dyDescent="0.25">
      <c r="A3" s="12"/>
      <c r="B3" s="9" t="str">
        <f>WeekStart</f>
        <v>Sunday</v>
      </c>
      <c r="C3" s="10" t="str">
        <f t="shared" ref="C3:H3" si="0">TEXT(C4,"dddd")</f>
        <v>Monday</v>
      </c>
      <c r="D3" s="10" t="str">
        <f t="shared" si="0"/>
        <v>Tuesday</v>
      </c>
      <c r="E3" s="10" t="str">
        <f t="shared" si="0"/>
        <v>Wednesday</v>
      </c>
      <c r="F3" s="10" t="str">
        <f t="shared" si="0"/>
        <v>Thursday</v>
      </c>
      <c r="G3" s="10" t="str">
        <f t="shared" si="0"/>
        <v>Friday</v>
      </c>
      <c r="H3" s="11" t="str">
        <f t="shared" si="0"/>
        <v>Saturday</v>
      </c>
    </row>
    <row r="4" spans="1:9" s="6" customFormat="1" ht="24" customHeight="1" thickBot="1" x14ac:dyDescent="0.3">
      <c r="A4" s="5"/>
      <c r="B4" s="14">
        <f t="array" ref="B4:H4">DaysAndWeeks+DATE(CalendarYear,2,1)-WEEKDAY(DATE(CalendarYear,2,1),(WeekStart="Monday")+1)+1</f>
        <v>44227</v>
      </c>
      <c r="C4" s="14">
        <v>44228</v>
      </c>
      <c r="D4" s="14">
        <v>44229</v>
      </c>
      <c r="E4" s="14">
        <v>44230</v>
      </c>
      <c r="F4" s="14">
        <v>44231</v>
      </c>
      <c r="G4" s="14">
        <v>44232</v>
      </c>
      <c r="H4" s="15">
        <v>44233</v>
      </c>
    </row>
    <row r="5" spans="1:9" s="6" customFormat="1" ht="37.950000000000003" customHeight="1" thickBot="1" x14ac:dyDescent="0.3">
      <c r="A5" s="5"/>
      <c r="B5" s="46"/>
      <c r="C5" s="50" t="s">
        <v>6</v>
      </c>
      <c r="D5" s="46"/>
      <c r="E5" s="52" t="s">
        <v>8</v>
      </c>
      <c r="F5" s="46"/>
      <c r="G5" s="53" t="s">
        <v>9</v>
      </c>
      <c r="H5" s="47"/>
    </row>
    <row r="6" spans="1:9" s="18" customFormat="1" ht="37.950000000000003" customHeight="1" thickBot="1" x14ac:dyDescent="0.25">
      <c r="A6" s="17"/>
      <c r="B6" s="16"/>
      <c r="C6" s="51" t="s">
        <v>7</v>
      </c>
      <c r="D6" s="16"/>
      <c r="E6" s="16"/>
      <c r="F6" s="16"/>
      <c r="G6" s="16"/>
      <c r="H6" s="16"/>
    </row>
    <row r="7" spans="1:9" s="6" customFormat="1" ht="24" customHeight="1" thickBot="1" x14ac:dyDescent="0.3">
      <c r="A7" s="5"/>
      <c r="B7" s="8">
        <f t="array" ref="B7:H7">DaysAndWeeks+DATE(CalendarYear,2,1)-WEEKDAY(DATE(CalendarYear,2,1),(WeekStart="Monday")+1)+8</f>
        <v>44234</v>
      </c>
      <c r="C7" s="8">
        <v>44235</v>
      </c>
      <c r="D7" s="8">
        <v>44236</v>
      </c>
      <c r="E7" s="8">
        <v>44237</v>
      </c>
      <c r="F7" s="8">
        <v>44238</v>
      </c>
      <c r="G7" s="8">
        <v>44239</v>
      </c>
      <c r="H7" s="8">
        <v>44240</v>
      </c>
    </row>
    <row r="8" spans="1:9" s="6" customFormat="1" ht="37.950000000000003" customHeight="1" thickBot="1" x14ac:dyDescent="0.3">
      <c r="A8" s="5"/>
      <c r="B8" s="48"/>
      <c r="C8" s="50" t="s">
        <v>6</v>
      </c>
      <c r="D8" s="48"/>
      <c r="E8" s="52" t="s">
        <v>8</v>
      </c>
      <c r="F8" s="48"/>
      <c r="G8" s="53" t="s">
        <v>9</v>
      </c>
      <c r="H8" s="48"/>
    </row>
    <row r="9" spans="1:9" s="18" customFormat="1" ht="37.950000000000003" customHeight="1" thickBot="1" x14ac:dyDescent="0.25">
      <c r="A9" s="17"/>
      <c r="B9" s="19"/>
      <c r="C9" s="51" t="s">
        <v>7</v>
      </c>
      <c r="D9" s="19"/>
      <c r="E9" s="19"/>
      <c r="F9" s="19"/>
      <c r="G9" s="19"/>
      <c r="H9" s="19"/>
    </row>
    <row r="10" spans="1:9" s="6" customFormat="1" ht="24" customHeight="1" thickBot="1" x14ac:dyDescent="0.3">
      <c r="A10" s="5"/>
      <c r="B10" s="7">
        <f t="array" ref="B10:H10">DaysAndWeeks+DATE(CalendarYear,2,1)-WEEKDAY(DATE(CalendarYear,2,1),(WeekStart="Monday")+1)+15</f>
        <v>44241</v>
      </c>
      <c r="C10" s="7">
        <v>44242</v>
      </c>
      <c r="D10" s="7">
        <v>44243</v>
      </c>
      <c r="E10" s="7">
        <v>44244</v>
      </c>
      <c r="F10" s="7">
        <v>44245</v>
      </c>
      <c r="G10" s="7">
        <v>44246</v>
      </c>
      <c r="H10" s="7">
        <v>44247</v>
      </c>
    </row>
    <row r="11" spans="1:9" s="6" customFormat="1" ht="37.950000000000003" customHeight="1" thickBot="1" x14ac:dyDescent="0.3">
      <c r="A11" s="5"/>
      <c r="B11" s="49"/>
      <c r="C11" s="50" t="s">
        <v>6</v>
      </c>
      <c r="D11" s="54"/>
      <c r="E11" s="56" t="s">
        <v>11</v>
      </c>
      <c r="F11" s="57"/>
      <c r="G11" s="56" t="s">
        <v>11</v>
      </c>
      <c r="H11" s="55"/>
    </row>
    <row r="12" spans="1:9" s="18" customFormat="1" ht="37.950000000000003" customHeight="1" thickBot="1" x14ac:dyDescent="0.25">
      <c r="A12" s="17"/>
      <c r="B12" s="16"/>
      <c r="C12" s="51" t="s">
        <v>7</v>
      </c>
      <c r="D12" s="16"/>
      <c r="E12" s="16"/>
      <c r="F12" s="16"/>
      <c r="G12" s="16"/>
      <c r="H12" s="16"/>
    </row>
    <row r="13" spans="1:9" s="6" customFormat="1" ht="24" customHeight="1" thickBot="1" x14ac:dyDescent="0.3">
      <c r="A13" s="5"/>
      <c r="B13" s="8">
        <f t="array" ref="B13:H13">DaysAndWeeks+DATE(CalendarYear,2,1)-WEEKDAY(DATE(CalendarYear,2,1),(WeekStart="Monday")+1)+22</f>
        <v>44248</v>
      </c>
      <c r="C13" s="8">
        <v>44249</v>
      </c>
      <c r="D13" s="8">
        <v>44250</v>
      </c>
      <c r="E13" s="8">
        <v>44251</v>
      </c>
      <c r="F13" s="8">
        <v>44252</v>
      </c>
      <c r="G13" s="8">
        <v>44253</v>
      </c>
      <c r="H13" s="8">
        <v>44254</v>
      </c>
    </row>
    <row r="14" spans="1:9" s="6" customFormat="1" ht="37.950000000000003" customHeight="1" thickBot="1" x14ac:dyDescent="0.3">
      <c r="A14" s="5"/>
      <c r="B14" s="48"/>
      <c r="C14" s="50" t="s">
        <v>6</v>
      </c>
      <c r="D14" s="48"/>
      <c r="E14" s="52" t="s">
        <v>8</v>
      </c>
      <c r="F14" s="48"/>
      <c r="G14" s="53" t="s">
        <v>9</v>
      </c>
      <c r="H14" s="48"/>
    </row>
    <row r="15" spans="1:9" s="18" customFormat="1" ht="37.950000000000003" customHeight="1" thickBot="1" x14ac:dyDescent="0.25">
      <c r="A15" s="17"/>
      <c r="B15" s="19"/>
      <c r="C15" s="51" t="s">
        <v>7</v>
      </c>
      <c r="D15" s="19"/>
      <c r="E15" s="19"/>
      <c r="F15" s="19"/>
      <c r="G15" s="19"/>
      <c r="H15" s="19"/>
    </row>
    <row r="16" spans="1:9" s="6" customFormat="1" ht="24" customHeight="1" thickBot="1" x14ac:dyDescent="0.3">
      <c r="A16" s="5"/>
      <c r="B16" s="7">
        <f t="array" ref="B16:H16">DaysAndWeeks+DATE(CalendarYear,2,1)-WEEKDAY(DATE(CalendarYear,2,1),(WeekStart="Monday")+1)+29</f>
        <v>44255</v>
      </c>
      <c r="C16" s="7">
        <v>44256</v>
      </c>
      <c r="D16" s="7">
        <v>44257</v>
      </c>
      <c r="E16" s="7">
        <v>44258</v>
      </c>
      <c r="F16" s="7">
        <v>44259</v>
      </c>
      <c r="G16" s="7">
        <v>44260</v>
      </c>
      <c r="H16" s="7">
        <v>44261</v>
      </c>
    </row>
    <row r="17" spans="1:8" s="6" customFormat="1" ht="37.950000000000003" customHeight="1" thickBot="1" x14ac:dyDescent="0.3">
      <c r="A17" s="5"/>
      <c r="B17" s="49"/>
      <c r="C17" s="50" t="s">
        <v>6</v>
      </c>
      <c r="D17" s="49"/>
      <c r="E17" s="52" t="s">
        <v>8</v>
      </c>
      <c r="F17" s="49"/>
      <c r="G17" s="53" t="s">
        <v>9</v>
      </c>
      <c r="H17" s="49"/>
    </row>
    <row r="18" spans="1:8" s="18" customFormat="1" ht="37.950000000000003" customHeight="1" thickBot="1" x14ac:dyDescent="0.25">
      <c r="A18" s="17"/>
      <c r="B18" s="16"/>
      <c r="C18" s="51" t="s">
        <v>7</v>
      </c>
      <c r="D18" s="16"/>
      <c r="E18" s="16"/>
      <c r="F18" s="16"/>
      <c r="G18" s="16"/>
      <c r="H18" s="16"/>
    </row>
    <row r="19" spans="1:8" s="6" customFormat="1" ht="24" customHeight="1" x14ac:dyDescent="0.25">
      <c r="A19" s="5"/>
      <c r="B19" s="8">
        <f t="array" ref="B19:C19">DaysAndWeeks+DATE(CalendarYear,2,1)-WEEKDAY(DATE(CalendarYear,2,1),(WeekStart="Monday")+1)+36</f>
        <v>44262</v>
      </c>
      <c r="C19" s="8">
        <v>44263</v>
      </c>
      <c r="D19" s="63" t="s">
        <v>1</v>
      </c>
      <c r="E19" s="63"/>
      <c r="F19" s="63"/>
      <c r="G19" s="63"/>
      <c r="H19" s="64"/>
    </row>
    <row r="20" spans="1:8" s="18" customFormat="1" ht="56.1" customHeight="1" x14ac:dyDescent="0.25">
      <c r="A20" s="17"/>
      <c r="B20" s="19"/>
      <c r="C20" s="19"/>
      <c r="D20" s="65"/>
      <c r="E20" s="65"/>
      <c r="F20" s="65"/>
      <c r="G20" s="65"/>
      <c r="H20" s="66"/>
    </row>
  </sheetData>
  <mergeCells count="3">
    <mergeCell ref="B2:D2"/>
    <mergeCell ref="D19:H19"/>
    <mergeCell ref="D20:H20"/>
  </mergeCells>
  <conditionalFormatting sqref="B16:H16 B19:C19 B17 D17 F17 H17">
    <cfRule type="expression" dxfId="21" priority="2">
      <formula>AND(DAY(B16)&gt;=1,DAY(B16)&lt;=15)</formula>
    </cfRule>
  </conditionalFormatting>
  <conditionalFormatting sqref="B4:G4 B5 D5 F5">
    <cfRule type="expression" dxfId="2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1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100-000001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100-000002000000}"/>
    <dataValidation allowBlank="1" showInputMessage="1" showErrorMessage="1" prompt="February month calendar" sqref="A1" xr:uid="{00000000-0002-0000-0100-000003000000}"/>
    <dataValidation allowBlank="1" showInputMessage="1" prompt="Enter monthly Notes in cell below" sqref="D19:H19" xr:uid="{00000000-0002-0000-0100-000004000000}"/>
    <dataValidation allowBlank="1" showInputMessage="1" prompt="Enter monthly Notes in this cell" sqref="D20:H20" xr:uid="{00000000-0002-0000-0100-000005000000}"/>
    <dataValidation allowBlank="1" showInputMessage="1" showErrorMessage="1" prompt="This row &amp; rows 7, 9, 11, 13, &amp; 15 are cells for entering daily notes related to the calendar day in the cell above." sqref="B6" xr:uid="{00000000-0002-0000-01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:B5" xr:uid="{00000000-0002-0000-01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20"/>
  <sheetViews>
    <sheetView showGridLines="0" zoomScaleNormal="100" workbookViewId="0">
      <selection activeCell="A5" sqref="A5:XFD5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2" customWidth="1"/>
    <col min="10" max="10" width="8.59765625" style="2" customWidth="1"/>
    <col min="11" max="16384" width="8.69921875" style="2"/>
  </cols>
  <sheetData>
    <row r="1" spans="1:9" ht="9" customHeight="1" x14ac:dyDescent="0.25">
      <c r="I1" s="2" t="s">
        <v>2</v>
      </c>
    </row>
    <row r="2" spans="1:9" ht="96" customHeight="1" x14ac:dyDescent="0.25">
      <c r="B2" s="71" t="str">
        <f>"March "&amp;CalendarYear</f>
        <v>March 2021</v>
      </c>
      <c r="C2" s="71"/>
      <c r="D2" s="71"/>
      <c r="E2" s="3"/>
      <c r="F2" s="3"/>
      <c r="G2" s="3"/>
      <c r="H2" s="4"/>
    </row>
    <row r="3" spans="1:9" s="13" customFormat="1" ht="24" customHeight="1" x14ac:dyDescent="0.25">
      <c r="A3" s="12"/>
      <c r="B3" s="25" t="str">
        <f>WeekStart</f>
        <v>Sunday</v>
      </c>
      <c r="C3" s="26" t="str">
        <f t="shared" ref="C3:H3" si="0">TEXT(C4,"dddd")</f>
        <v>Monday</v>
      </c>
      <c r="D3" s="26" t="str">
        <f t="shared" si="0"/>
        <v>Tuesday</v>
      </c>
      <c r="E3" s="26" t="str">
        <f t="shared" si="0"/>
        <v>Wednesday</v>
      </c>
      <c r="F3" s="26" t="str">
        <f t="shared" si="0"/>
        <v>Thursday</v>
      </c>
      <c r="G3" s="26" t="str">
        <f t="shared" si="0"/>
        <v>Friday</v>
      </c>
      <c r="H3" s="27" t="str">
        <f t="shared" si="0"/>
        <v>Saturday</v>
      </c>
    </row>
    <row r="4" spans="1:9" s="6" customFormat="1" ht="24" customHeight="1" thickBot="1" x14ac:dyDescent="0.3">
      <c r="A4" s="5"/>
      <c r="B4" s="28">
        <f t="array" ref="B4:H4">DaysAndWeeks+DATE(CalendarYear,3,1)-WEEKDAY(DATE(CalendarYear,3,1),(WeekStart="Monday")+1)+1</f>
        <v>44255</v>
      </c>
      <c r="C4" s="28">
        <v>44256</v>
      </c>
      <c r="D4" s="28">
        <v>44257</v>
      </c>
      <c r="E4" s="28">
        <v>44258</v>
      </c>
      <c r="F4" s="28">
        <v>44259</v>
      </c>
      <c r="G4" s="28">
        <v>44260</v>
      </c>
      <c r="H4" s="28">
        <v>44261</v>
      </c>
    </row>
    <row r="5" spans="1:9" s="6" customFormat="1" ht="37.950000000000003" customHeight="1" thickBot="1" x14ac:dyDescent="0.3">
      <c r="A5" s="5"/>
      <c r="B5" s="58"/>
      <c r="C5" s="50" t="s">
        <v>6</v>
      </c>
      <c r="D5" s="58"/>
      <c r="E5" s="52" t="s">
        <v>8</v>
      </c>
      <c r="F5" s="58"/>
      <c r="G5" s="53" t="s">
        <v>9</v>
      </c>
      <c r="H5" s="58"/>
    </row>
    <row r="6" spans="1:9" s="18" customFormat="1" ht="37.950000000000003" customHeight="1" thickBot="1" x14ac:dyDescent="0.25">
      <c r="A6" s="17"/>
      <c r="B6" s="30"/>
      <c r="C6" s="51" t="s">
        <v>7</v>
      </c>
      <c r="D6" s="30"/>
      <c r="E6" s="30"/>
      <c r="F6" s="30"/>
      <c r="G6" s="30"/>
      <c r="H6" s="30"/>
    </row>
    <row r="7" spans="1:9" s="6" customFormat="1" ht="24" customHeight="1" thickBot="1" x14ac:dyDescent="0.3">
      <c r="A7" s="5"/>
      <c r="B7" s="31">
        <f t="array" ref="B7:H7">DaysAndWeeks+DATE(CalendarYear,3,1)-WEEKDAY(DATE(CalendarYear,3,1),(WeekStart="Monday")+1)+8</f>
        <v>44262</v>
      </c>
      <c r="C7" s="31">
        <v>44263</v>
      </c>
      <c r="D7" s="31">
        <v>44264</v>
      </c>
      <c r="E7" s="31">
        <v>44265</v>
      </c>
      <c r="F7" s="31">
        <v>44266</v>
      </c>
      <c r="G7" s="31">
        <v>44267</v>
      </c>
      <c r="H7" s="31">
        <v>44268</v>
      </c>
    </row>
    <row r="8" spans="1:9" s="6" customFormat="1" ht="37.950000000000003" customHeight="1" thickBot="1" x14ac:dyDescent="0.3">
      <c r="A8" s="5"/>
      <c r="B8" s="59"/>
      <c r="C8" s="50" t="s">
        <v>6</v>
      </c>
      <c r="D8" s="59"/>
      <c r="E8" s="52" t="s">
        <v>8</v>
      </c>
      <c r="F8" s="59"/>
      <c r="G8" s="53" t="s">
        <v>9</v>
      </c>
      <c r="H8" s="59"/>
    </row>
    <row r="9" spans="1:9" s="18" customFormat="1" ht="37.950000000000003" customHeight="1" thickBot="1" x14ac:dyDescent="0.25">
      <c r="A9" s="17"/>
      <c r="B9" s="29"/>
      <c r="C9" s="51" t="s">
        <v>7</v>
      </c>
      <c r="D9" s="29"/>
      <c r="E9" s="29"/>
      <c r="F9" s="29"/>
      <c r="G9" s="29"/>
      <c r="H9" s="29"/>
    </row>
    <row r="10" spans="1:9" s="6" customFormat="1" ht="24" customHeight="1" thickBot="1" x14ac:dyDescent="0.3">
      <c r="A10" s="5"/>
      <c r="B10" s="32">
        <f t="array" ref="B10:H10">DaysAndWeeks+DATE(CalendarYear,3,1)-WEEKDAY(DATE(CalendarYear,3,1),(WeekStart="Monday")+1)+15</f>
        <v>44269</v>
      </c>
      <c r="C10" s="32">
        <v>44270</v>
      </c>
      <c r="D10" s="32">
        <v>44271</v>
      </c>
      <c r="E10" s="32">
        <v>44272</v>
      </c>
      <c r="F10" s="32">
        <v>44273</v>
      </c>
      <c r="G10" s="32">
        <v>44274</v>
      </c>
      <c r="H10" s="32">
        <v>44275</v>
      </c>
    </row>
    <row r="11" spans="1:9" s="6" customFormat="1" ht="37.950000000000003" customHeight="1" thickBot="1" x14ac:dyDescent="0.3">
      <c r="A11" s="5"/>
      <c r="B11" s="60"/>
      <c r="C11" s="50" t="s">
        <v>6</v>
      </c>
      <c r="D11" s="60"/>
      <c r="E11" s="52" t="s">
        <v>8</v>
      </c>
      <c r="F11" s="60"/>
      <c r="G11" s="53" t="s">
        <v>9</v>
      </c>
      <c r="H11" s="60"/>
    </row>
    <row r="12" spans="1:9" s="18" customFormat="1" ht="37.950000000000003" customHeight="1" thickBot="1" x14ac:dyDescent="0.25">
      <c r="A12" s="17"/>
      <c r="B12" s="30"/>
      <c r="C12" s="51" t="s">
        <v>7</v>
      </c>
      <c r="D12" s="30"/>
      <c r="E12" s="30"/>
      <c r="F12" s="30"/>
      <c r="G12" s="30"/>
      <c r="H12" s="30"/>
    </row>
    <row r="13" spans="1:9" s="6" customFormat="1" ht="24" customHeight="1" thickBot="1" x14ac:dyDescent="0.3">
      <c r="A13" s="5"/>
      <c r="B13" s="31">
        <f t="array" ref="B13:H13">DaysAndWeeks+DATE(CalendarYear,3,1)-WEEKDAY(DATE(CalendarYear,3,1),(WeekStart="Monday")+1)+22</f>
        <v>44276</v>
      </c>
      <c r="C13" s="31">
        <v>44277</v>
      </c>
      <c r="D13" s="31">
        <v>44278</v>
      </c>
      <c r="E13" s="31">
        <v>44279</v>
      </c>
      <c r="F13" s="31">
        <v>44280</v>
      </c>
      <c r="G13" s="31">
        <v>44281</v>
      </c>
      <c r="H13" s="31">
        <v>44282</v>
      </c>
    </row>
    <row r="14" spans="1:9" s="6" customFormat="1" ht="37.950000000000003" customHeight="1" thickBot="1" x14ac:dyDescent="0.3">
      <c r="A14" s="5"/>
      <c r="B14" s="59"/>
      <c r="C14" s="50" t="s">
        <v>6</v>
      </c>
      <c r="D14" s="59"/>
      <c r="E14" s="52" t="s">
        <v>8</v>
      </c>
      <c r="F14" s="59"/>
      <c r="G14" s="53" t="s">
        <v>9</v>
      </c>
      <c r="H14" s="59"/>
    </row>
    <row r="15" spans="1:9" s="18" customFormat="1" ht="37.950000000000003" customHeight="1" thickBot="1" x14ac:dyDescent="0.25">
      <c r="A15" s="17"/>
      <c r="B15" s="29"/>
      <c r="C15" s="51" t="s">
        <v>7</v>
      </c>
      <c r="D15" s="29"/>
      <c r="E15" s="29"/>
      <c r="F15" s="29"/>
      <c r="G15" s="29"/>
      <c r="H15" s="29"/>
    </row>
    <row r="16" spans="1:9" s="6" customFormat="1" ht="24" customHeight="1" thickBot="1" x14ac:dyDescent="0.3">
      <c r="A16" s="5"/>
      <c r="B16" s="32">
        <f t="array" ref="B16:H16">DaysAndWeeks+DATE(CalendarYear,3,1)-WEEKDAY(DATE(CalendarYear,3,1),(WeekStart="Monday")+1)+29</f>
        <v>44283</v>
      </c>
      <c r="C16" s="32">
        <v>44284</v>
      </c>
      <c r="D16" s="32">
        <v>44285</v>
      </c>
      <c r="E16" s="32">
        <v>44286</v>
      </c>
      <c r="F16" s="32">
        <v>44287</v>
      </c>
      <c r="G16" s="32">
        <v>44288</v>
      </c>
      <c r="H16" s="32">
        <v>44289</v>
      </c>
    </row>
    <row r="17" spans="1:8" s="6" customFormat="1" ht="37.950000000000003" customHeight="1" thickBot="1" x14ac:dyDescent="0.3">
      <c r="A17" s="5"/>
      <c r="B17" s="60"/>
      <c r="C17" s="50" t="s">
        <v>6</v>
      </c>
      <c r="D17" s="60"/>
      <c r="E17" s="61" t="s">
        <v>12</v>
      </c>
      <c r="F17" s="60"/>
      <c r="G17" s="61" t="s">
        <v>13</v>
      </c>
      <c r="H17" s="60"/>
    </row>
    <row r="18" spans="1:8" s="18" customFormat="1" ht="37.950000000000003" customHeight="1" thickBot="1" x14ac:dyDescent="0.25">
      <c r="A18" s="17"/>
      <c r="B18" s="30"/>
      <c r="C18" s="51" t="s">
        <v>7</v>
      </c>
      <c r="D18" s="30"/>
      <c r="E18" s="30"/>
      <c r="F18" s="30"/>
      <c r="G18" s="30"/>
      <c r="H18" s="30"/>
    </row>
    <row r="19" spans="1:8" s="6" customFormat="1" ht="24" customHeight="1" x14ac:dyDescent="0.25">
      <c r="A19" s="5"/>
      <c r="B19" s="31">
        <f t="array" ref="B19:C19">DaysAndWeeks+DATE(CalendarYear,3,1)-WEEKDAY(DATE(CalendarYear,3,1),(WeekStart="Monday")+1)+36</f>
        <v>44290</v>
      </c>
      <c r="C19" s="31">
        <v>44291</v>
      </c>
      <c r="D19" s="72" t="s">
        <v>1</v>
      </c>
      <c r="E19" s="72"/>
      <c r="F19" s="72"/>
      <c r="G19" s="72"/>
      <c r="H19" s="73"/>
    </row>
    <row r="20" spans="1:8" s="18" customFormat="1" ht="56.1" customHeight="1" x14ac:dyDescent="0.25">
      <c r="A20" s="17"/>
      <c r="B20" s="29"/>
      <c r="C20" s="29"/>
      <c r="D20" s="74"/>
      <c r="E20" s="74"/>
      <c r="F20" s="74"/>
      <c r="G20" s="74"/>
      <c r="H20" s="75"/>
    </row>
  </sheetData>
  <mergeCells count="3">
    <mergeCell ref="B2:D2"/>
    <mergeCell ref="D19:H19"/>
    <mergeCell ref="D20:H20"/>
  </mergeCells>
  <conditionalFormatting sqref="B16:H16 B19:C19 B17 D17:H17">
    <cfRule type="expression" dxfId="19" priority="2">
      <formula>AND(DAY(B16)&gt;=1,DAY(B16)&lt;=15)</formula>
    </cfRule>
  </conditionalFormatting>
  <conditionalFormatting sqref="B4:G4 B5 D5 F5">
    <cfRule type="expression" dxfId="18" priority="1">
      <formula>DAY(B4)&gt;8</formula>
    </cfRule>
  </conditionalFormatting>
  <dataValidations disablePrompts="1" count="8">
    <dataValidation allowBlank="1" showInputMessage="1" showErrorMessage="1" prompt="March month calendar" sqref="A1" xr:uid="{00000000-0002-0000-02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200-000001000000}"/>
    <dataValidation allowBlank="1" showInputMessage="1" showErrorMessage="1" prompt="Automatically determined weekday" sqref="C3:H3" xr:uid="{00000000-0002-0000-02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:B5" xr:uid="{00000000-0002-0000-0200-000003000000}"/>
    <dataValidation allowBlank="1" showInputMessage="1" showErrorMessage="1" prompt="This row &amp; rows 7, 9, 11, 13, &amp; 15 are cells for entering daily notes related to the calendar day in the cell above." sqref="B6" xr:uid="{00000000-0002-0000-0200-000004000000}"/>
    <dataValidation allowBlank="1" showInputMessage="1" prompt="Enter monthly Notes in this cell" sqref="D20:H20" xr:uid="{00000000-0002-0000-0200-000005000000}"/>
    <dataValidation allowBlank="1" showInputMessage="1" prompt="Enter monthly Notes in cell below" sqref="D19:H19" xr:uid="{00000000-0002-0000-02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2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20"/>
  <sheetViews>
    <sheetView showGridLines="0" tabSelected="1" workbookViewId="0">
      <selection activeCell="L7" sqref="L7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2" customWidth="1"/>
    <col min="10" max="10" width="8.59765625" style="2" customWidth="1"/>
    <col min="11" max="16384" width="8.69921875" style="2"/>
  </cols>
  <sheetData>
    <row r="1" spans="1:9" ht="9" customHeight="1" x14ac:dyDescent="0.25">
      <c r="I1" s="2" t="s">
        <v>2</v>
      </c>
    </row>
    <row r="2" spans="1:9" ht="96" customHeight="1" x14ac:dyDescent="0.25">
      <c r="B2" s="71" t="str">
        <f>"April "&amp;CalendarYear</f>
        <v>April 2021</v>
      </c>
      <c r="C2" s="71"/>
      <c r="D2" s="71"/>
      <c r="E2" s="3"/>
      <c r="F2" s="3"/>
      <c r="G2" s="3"/>
      <c r="H2" s="4"/>
    </row>
    <row r="3" spans="1:9" s="13" customFormat="1" ht="24" customHeight="1" x14ac:dyDescent="0.25">
      <c r="A3" s="12"/>
      <c r="B3" s="25" t="str">
        <f>WeekStart</f>
        <v>Sunday</v>
      </c>
      <c r="C3" s="26" t="str">
        <f t="shared" ref="C3:H3" si="0">TEXT(C4,"dddd")</f>
        <v>Monday</v>
      </c>
      <c r="D3" s="26" t="str">
        <f t="shared" si="0"/>
        <v>Tuesday</v>
      </c>
      <c r="E3" s="26" t="str">
        <f t="shared" si="0"/>
        <v>Wednesday</v>
      </c>
      <c r="F3" s="26" t="str">
        <f t="shared" si="0"/>
        <v>Thursday</v>
      </c>
      <c r="G3" s="26" t="str">
        <f t="shared" si="0"/>
        <v>Friday</v>
      </c>
      <c r="H3" s="27" t="str">
        <f t="shared" si="0"/>
        <v>Saturday</v>
      </c>
    </row>
    <row r="4" spans="1:9" s="6" customFormat="1" ht="24" customHeight="1" x14ac:dyDescent="0.25">
      <c r="A4" s="5"/>
      <c r="B4" s="28">
        <f t="array" ref="B4:H4">DaysAndWeeks+DATE(CalendarYear,4,1)-WEEKDAY(DATE(CalendarYear,4,1),(WeekStart="Monday")+1)+1</f>
        <v>44283</v>
      </c>
      <c r="C4" s="28">
        <v>44284</v>
      </c>
      <c r="D4" s="28">
        <v>44285</v>
      </c>
      <c r="E4" s="28">
        <v>44286</v>
      </c>
      <c r="F4" s="28">
        <v>44287</v>
      </c>
      <c r="G4" s="28">
        <v>44288</v>
      </c>
      <c r="H4" s="28">
        <v>44289</v>
      </c>
    </row>
    <row r="5" spans="1:9" s="6" customFormat="1" ht="24" customHeight="1" x14ac:dyDescent="0.25">
      <c r="A5" s="5"/>
      <c r="B5" s="86"/>
      <c r="C5" s="59"/>
      <c r="D5" s="87"/>
      <c r="E5" s="58"/>
      <c r="F5" s="58"/>
      <c r="G5" s="58"/>
      <c r="H5" s="58"/>
    </row>
    <row r="6" spans="1:9" s="18" customFormat="1" ht="56.1" customHeight="1" x14ac:dyDescent="0.25">
      <c r="A6" s="17"/>
      <c r="B6" s="30"/>
      <c r="C6" s="30"/>
      <c r="D6" s="30"/>
      <c r="E6" s="89" t="s">
        <v>15</v>
      </c>
      <c r="F6" s="30"/>
      <c r="G6" s="89" t="s">
        <v>15</v>
      </c>
      <c r="H6" s="30"/>
    </row>
    <row r="7" spans="1:9" s="6" customFormat="1" ht="24" customHeight="1" thickBot="1" x14ac:dyDescent="0.3">
      <c r="A7" s="5"/>
      <c r="B7" s="31">
        <f t="array" ref="B7:H7">DaysAndWeeks+DATE(CalendarYear,4,1)-WEEKDAY(DATE(CalendarYear,4,1),(WeekStart="Monday")+1)+8</f>
        <v>44290</v>
      </c>
      <c r="C7" s="31">
        <v>44291</v>
      </c>
      <c r="D7" s="31">
        <v>44292</v>
      </c>
      <c r="E7" s="31">
        <v>44293</v>
      </c>
      <c r="F7" s="31">
        <v>44294</v>
      </c>
      <c r="G7" s="31">
        <v>44295</v>
      </c>
      <c r="H7" s="31">
        <v>44296</v>
      </c>
    </row>
    <row r="8" spans="1:9" s="6" customFormat="1" ht="37.950000000000003" customHeight="1" thickBot="1" x14ac:dyDescent="0.3">
      <c r="A8" s="5"/>
      <c r="B8" s="91" t="s">
        <v>17</v>
      </c>
      <c r="C8" s="90" t="s">
        <v>16</v>
      </c>
      <c r="D8" s="52" t="s">
        <v>14</v>
      </c>
      <c r="E8" s="88"/>
      <c r="F8" s="59"/>
      <c r="G8" s="53" t="s">
        <v>9</v>
      </c>
      <c r="H8" s="59"/>
    </row>
    <row r="9" spans="1:9" s="18" customFormat="1" ht="37.950000000000003" customHeight="1" thickBot="1" x14ac:dyDescent="0.25">
      <c r="A9" s="17"/>
      <c r="B9" s="29"/>
      <c r="C9" s="51" t="s">
        <v>7</v>
      </c>
      <c r="D9" s="29"/>
      <c r="E9" s="29"/>
      <c r="F9" s="29"/>
      <c r="G9" s="29"/>
      <c r="H9" s="29"/>
    </row>
    <row r="10" spans="1:9" s="6" customFormat="1" ht="24" customHeight="1" thickBot="1" x14ac:dyDescent="0.3">
      <c r="A10" s="5"/>
      <c r="B10" s="32">
        <f t="array" ref="B10:H10">DaysAndWeeks+DATE(CalendarYear,4,1)-WEEKDAY(DATE(CalendarYear,4,1),(WeekStart="Monday")+1)+15</f>
        <v>44297</v>
      </c>
      <c r="C10" s="32">
        <v>44298</v>
      </c>
      <c r="D10" s="32">
        <v>44299</v>
      </c>
      <c r="E10" s="32">
        <v>44300</v>
      </c>
      <c r="F10" s="32">
        <v>44301</v>
      </c>
      <c r="G10" s="32">
        <v>44302</v>
      </c>
      <c r="H10" s="32">
        <v>44303</v>
      </c>
    </row>
    <row r="11" spans="1:9" s="6" customFormat="1" ht="37.950000000000003" customHeight="1" thickBot="1" x14ac:dyDescent="0.3">
      <c r="A11" s="5"/>
      <c r="B11" s="60"/>
      <c r="C11" s="50" t="s">
        <v>6</v>
      </c>
      <c r="D11" s="52" t="s">
        <v>14</v>
      </c>
      <c r="E11" s="52" t="s">
        <v>8</v>
      </c>
      <c r="F11" s="60"/>
      <c r="G11" s="53" t="s">
        <v>9</v>
      </c>
      <c r="H11" s="60"/>
    </row>
    <row r="12" spans="1:9" s="18" customFormat="1" ht="37.950000000000003" customHeight="1" thickBot="1" x14ac:dyDescent="0.25">
      <c r="A12" s="17"/>
      <c r="B12" s="30"/>
      <c r="C12" s="51" t="s">
        <v>7</v>
      </c>
      <c r="D12" s="30"/>
      <c r="E12" s="30"/>
      <c r="F12" s="30"/>
      <c r="G12" s="30"/>
      <c r="H12" s="30"/>
    </row>
    <row r="13" spans="1:9" s="6" customFormat="1" ht="24" customHeight="1" thickBot="1" x14ac:dyDescent="0.3">
      <c r="A13" s="5"/>
      <c r="B13" s="31">
        <f t="array" ref="B13:H13">DaysAndWeeks+DATE(CalendarYear,4,1)-WEEKDAY(DATE(CalendarYear,4,1),(WeekStart="Monday")+1)+22</f>
        <v>44304</v>
      </c>
      <c r="C13" s="31">
        <v>44305</v>
      </c>
      <c r="D13" s="31">
        <v>44306</v>
      </c>
      <c r="E13" s="31">
        <v>44307</v>
      </c>
      <c r="F13" s="31">
        <v>44308</v>
      </c>
      <c r="G13" s="31">
        <v>44309</v>
      </c>
      <c r="H13" s="31">
        <v>44310</v>
      </c>
    </row>
    <row r="14" spans="1:9" s="6" customFormat="1" ht="37.950000000000003" customHeight="1" thickBot="1" x14ac:dyDescent="0.3">
      <c r="A14" s="5"/>
      <c r="B14" s="59"/>
      <c r="C14" s="50" t="s">
        <v>6</v>
      </c>
      <c r="D14" s="59"/>
      <c r="E14" s="52" t="s">
        <v>8</v>
      </c>
      <c r="F14" s="59"/>
      <c r="G14" s="53" t="s">
        <v>9</v>
      </c>
      <c r="H14" s="59"/>
    </row>
    <row r="15" spans="1:9" s="18" customFormat="1" ht="37.950000000000003" customHeight="1" thickBot="1" x14ac:dyDescent="0.25">
      <c r="A15" s="17"/>
      <c r="B15" s="29"/>
      <c r="C15" s="51" t="s">
        <v>7</v>
      </c>
      <c r="D15" s="29"/>
      <c r="E15" s="29"/>
      <c r="F15" s="29"/>
      <c r="G15" s="29"/>
      <c r="H15" s="29"/>
    </row>
    <row r="16" spans="1:9" s="6" customFormat="1" ht="24" customHeight="1" thickBot="1" x14ac:dyDescent="0.3">
      <c r="A16" s="5"/>
      <c r="B16" s="32">
        <f t="array" ref="B16:H16">DaysAndWeeks+DATE(CalendarYear,4,1)-WEEKDAY(DATE(CalendarYear,4,1),(WeekStart="Monday")+1)+29</f>
        <v>44311</v>
      </c>
      <c r="C16" s="32">
        <v>44312</v>
      </c>
      <c r="D16" s="32">
        <v>44313</v>
      </c>
      <c r="E16" s="32">
        <v>44314</v>
      </c>
      <c r="F16" s="32">
        <v>44315</v>
      </c>
      <c r="G16" s="32">
        <v>44316</v>
      </c>
      <c r="H16" s="32">
        <v>44317</v>
      </c>
    </row>
    <row r="17" spans="1:8" s="6" customFormat="1" ht="37.950000000000003" customHeight="1" thickBot="1" x14ac:dyDescent="0.3">
      <c r="A17" s="5"/>
      <c r="B17" s="60"/>
      <c r="C17" s="50" t="s">
        <v>6</v>
      </c>
      <c r="D17" s="60"/>
      <c r="E17" s="52" t="s">
        <v>8</v>
      </c>
      <c r="F17" s="52" t="s">
        <v>14</v>
      </c>
      <c r="G17" s="53" t="s">
        <v>9</v>
      </c>
      <c r="H17" s="60"/>
    </row>
    <row r="18" spans="1:8" s="18" customFormat="1" ht="37.950000000000003" customHeight="1" thickBot="1" x14ac:dyDescent="0.25">
      <c r="A18" s="17"/>
      <c r="B18" s="30"/>
      <c r="C18" s="51" t="s">
        <v>7</v>
      </c>
      <c r="D18" s="30"/>
      <c r="E18" s="30"/>
      <c r="F18" s="30"/>
      <c r="G18" s="30"/>
      <c r="H18" s="30"/>
    </row>
    <row r="19" spans="1:8" s="6" customFormat="1" ht="24" customHeight="1" x14ac:dyDescent="0.25">
      <c r="A19" s="5"/>
      <c r="B19" s="31">
        <f t="array" ref="B19:C19">DaysAndWeeks+DATE(CalendarYear,4,1)-WEEKDAY(DATE(CalendarYear,4,1),(WeekStart="Monday")+1)+36</f>
        <v>44318</v>
      </c>
      <c r="C19" s="31">
        <v>44319</v>
      </c>
      <c r="D19" s="72" t="s">
        <v>1</v>
      </c>
      <c r="E19" s="72"/>
      <c r="F19" s="72"/>
      <c r="G19" s="72"/>
      <c r="H19" s="73"/>
    </row>
    <row r="20" spans="1:8" s="18" customFormat="1" ht="56.1" customHeight="1" x14ac:dyDescent="0.25">
      <c r="A20" s="17"/>
      <c r="B20" s="29"/>
      <c r="C20" s="29"/>
      <c r="D20" s="74"/>
      <c r="E20" s="74"/>
      <c r="F20" s="74"/>
      <c r="G20" s="74"/>
      <c r="H20" s="75"/>
    </row>
  </sheetData>
  <mergeCells count="3">
    <mergeCell ref="B2:D2"/>
    <mergeCell ref="D19:H19"/>
    <mergeCell ref="D20:H20"/>
  </mergeCells>
  <conditionalFormatting sqref="B16:H16 B19:C19 B17 D17 H17">
    <cfRule type="expression" dxfId="17" priority="2">
      <formula>AND(DAY(B16)&gt;=1,DAY(B16)&lt;=15)</formula>
    </cfRule>
  </conditionalFormatting>
  <conditionalFormatting sqref="B4:G4 B5 D5:G5">
    <cfRule type="expression" dxfId="1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3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300-000001000000}"/>
    <dataValidation allowBlank="1" showInputMessage="1" showErrorMessage="1" prompt="April month calendar" sqref="A1" xr:uid="{00000000-0002-0000-03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300-000003000000}"/>
    <dataValidation allowBlank="1" showInputMessage="1" prompt="Enter monthly Notes in cell below" sqref="D19:H19" xr:uid="{00000000-0002-0000-0300-000004000000}"/>
    <dataValidation allowBlank="1" showInputMessage="1" prompt="Enter monthly Notes in this cell" sqref="D20:H20" xr:uid="{00000000-0002-0000-0300-000005000000}"/>
    <dataValidation allowBlank="1" showInputMessage="1" showErrorMessage="1" prompt="This row &amp; rows 7, 9, 11, 13, &amp; 15 are cells for entering daily notes related to the calendar day in the cell above." sqref="B6" xr:uid="{00000000-0002-0000-03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:B5" xr:uid="{00000000-0002-0000-0300-000007000000}"/>
  </dataValidations>
  <printOptions horizontalCentered="1"/>
  <pageMargins left="0.25" right="0.25" top="0.5" bottom="0.5" header="0.3" footer="0.3"/>
  <pageSetup scale="73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2" customWidth="1"/>
    <col min="10" max="10" width="8.59765625" style="2" customWidth="1"/>
    <col min="11" max="16384" width="8.69921875" style="2"/>
  </cols>
  <sheetData>
    <row r="1" spans="1:9" ht="9" customHeight="1" x14ac:dyDescent="0.25">
      <c r="I1" s="2" t="s">
        <v>2</v>
      </c>
    </row>
    <row r="2" spans="1:9" ht="96" customHeight="1" x14ac:dyDescent="0.25">
      <c r="B2" s="71" t="str">
        <f>"May "&amp;CalendarYear</f>
        <v>May 2021</v>
      </c>
      <c r="C2" s="71"/>
      <c r="D2" s="71"/>
      <c r="E2" s="3"/>
      <c r="F2" s="3"/>
      <c r="G2" s="3"/>
      <c r="H2" s="4"/>
    </row>
    <row r="3" spans="1:9" s="13" customFormat="1" ht="24" customHeight="1" x14ac:dyDescent="0.25">
      <c r="A3" s="12"/>
      <c r="B3" s="25" t="str">
        <f>WeekStart</f>
        <v>Sunday</v>
      </c>
      <c r="C3" s="26" t="str">
        <f t="shared" ref="C3:H3" si="0">TEXT(C4,"dddd")</f>
        <v>Monday</v>
      </c>
      <c r="D3" s="26" t="str">
        <f t="shared" si="0"/>
        <v>Tuesday</v>
      </c>
      <c r="E3" s="26" t="str">
        <f t="shared" si="0"/>
        <v>Wednesday</v>
      </c>
      <c r="F3" s="26" t="str">
        <f t="shared" si="0"/>
        <v>Thursday</v>
      </c>
      <c r="G3" s="26" t="str">
        <f t="shared" si="0"/>
        <v>Friday</v>
      </c>
      <c r="H3" s="27" t="str">
        <f t="shared" si="0"/>
        <v>Saturday</v>
      </c>
    </row>
    <row r="4" spans="1:9" s="6" customFormat="1" ht="24" customHeight="1" x14ac:dyDescent="0.25">
      <c r="A4" s="5"/>
      <c r="B4" s="28">
        <f t="array" ref="B4:H4">DaysAndWeeks+DATE(CalendarYear,5,1)-WEEKDAY(DATE(CalendarYear,5,1),(WeekStart="Monday")+1)+1</f>
        <v>44311</v>
      </c>
      <c r="C4" s="28">
        <v>44312</v>
      </c>
      <c r="D4" s="28">
        <v>44313</v>
      </c>
      <c r="E4" s="28">
        <v>44314</v>
      </c>
      <c r="F4" s="28">
        <v>44315</v>
      </c>
      <c r="G4" s="28">
        <v>44316</v>
      </c>
      <c r="H4" s="28">
        <v>44317</v>
      </c>
    </row>
    <row r="5" spans="1:9" s="18" customFormat="1" ht="56.1" customHeight="1" x14ac:dyDescent="0.25">
      <c r="A5" s="17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25">
      <c r="A6" s="5"/>
      <c r="B6" s="31">
        <f t="array" ref="B6:H6">DaysAndWeeks+DATE(CalendarYear,5,1)-WEEKDAY(DATE(CalendarYear,5,1),(WeekStart="Monday")+1)+8</f>
        <v>44318</v>
      </c>
      <c r="C6" s="31">
        <v>44319</v>
      </c>
      <c r="D6" s="31">
        <v>44320</v>
      </c>
      <c r="E6" s="31">
        <v>44321</v>
      </c>
      <c r="F6" s="31">
        <v>44322</v>
      </c>
      <c r="G6" s="31">
        <v>44323</v>
      </c>
      <c r="H6" s="31">
        <v>44324</v>
      </c>
    </row>
    <row r="7" spans="1:9" s="18" customFormat="1" ht="56.1" customHeight="1" x14ac:dyDescent="0.25">
      <c r="A7" s="17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25">
      <c r="A8" s="5"/>
      <c r="B8" s="32">
        <f t="array" ref="B8:H8">DaysAndWeeks+DATE(CalendarYear,5,1)-WEEKDAY(DATE(CalendarYear,5,1),(WeekStart="Monday")+1)+15</f>
        <v>44325</v>
      </c>
      <c r="C8" s="32">
        <v>44326</v>
      </c>
      <c r="D8" s="32">
        <v>44327</v>
      </c>
      <c r="E8" s="32">
        <v>44328</v>
      </c>
      <c r="F8" s="32">
        <v>44329</v>
      </c>
      <c r="G8" s="32">
        <v>44330</v>
      </c>
      <c r="H8" s="32">
        <v>44331</v>
      </c>
    </row>
    <row r="9" spans="1:9" s="18" customFormat="1" ht="56.1" customHeight="1" x14ac:dyDescent="0.25">
      <c r="A9" s="17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25">
      <c r="A10" s="5"/>
      <c r="B10" s="31">
        <f t="array" ref="B10:H10">DaysAndWeeks+DATE(CalendarYear,5,1)-WEEKDAY(DATE(CalendarYear,5,1),(WeekStart="Monday")+1)+22</f>
        <v>44332</v>
      </c>
      <c r="C10" s="31">
        <v>44333</v>
      </c>
      <c r="D10" s="31">
        <v>44334</v>
      </c>
      <c r="E10" s="31">
        <v>44335</v>
      </c>
      <c r="F10" s="31">
        <v>44336</v>
      </c>
      <c r="G10" s="31">
        <v>44337</v>
      </c>
      <c r="H10" s="31">
        <v>44338</v>
      </c>
    </row>
    <row r="11" spans="1:9" s="18" customFormat="1" ht="56.1" customHeight="1" x14ac:dyDescent="0.25">
      <c r="A11" s="17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25">
      <c r="A12" s="5"/>
      <c r="B12" s="32">
        <f t="array" ref="B12:H12">DaysAndWeeks+DATE(CalendarYear,5,1)-WEEKDAY(DATE(CalendarYear,5,1),(WeekStart="Monday")+1)+29</f>
        <v>44339</v>
      </c>
      <c r="C12" s="32">
        <v>44340</v>
      </c>
      <c r="D12" s="32">
        <v>44341</v>
      </c>
      <c r="E12" s="32">
        <v>44342</v>
      </c>
      <c r="F12" s="32">
        <v>44343</v>
      </c>
      <c r="G12" s="32">
        <v>44344</v>
      </c>
      <c r="H12" s="32">
        <v>44345</v>
      </c>
    </row>
    <row r="13" spans="1:9" s="18" customFormat="1" ht="56.1" customHeight="1" x14ac:dyDescent="0.25">
      <c r="A13" s="17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25">
      <c r="A14" s="5"/>
      <c r="B14" s="31">
        <f t="array" ref="B14:C14">DaysAndWeeks+DATE(CalendarYear,5,1)-WEEKDAY(DATE(CalendarYear,5,1),(WeekStart="Monday")+1)+36</f>
        <v>44346</v>
      </c>
      <c r="C14" s="31">
        <v>44347</v>
      </c>
      <c r="D14" s="72" t="s">
        <v>1</v>
      </c>
      <c r="E14" s="72"/>
      <c r="F14" s="72"/>
      <c r="G14" s="72"/>
      <c r="H14" s="73"/>
    </row>
    <row r="15" spans="1:9" s="18" customFormat="1" ht="56.1" customHeight="1" x14ac:dyDescent="0.25">
      <c r="A15" s="17"/>
      <c r="B15" s="29"/>
      <c r="C15" s="29"/>
      <c r="D15" s="74"/>
      <c r="E15" s="74"/>
      <c r="F15" s="74"/>
      <c r="G15" s="74"/>
      <c r="H15" s="75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4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400-000001000000}"/>
    <dataValidation allowBlank="1" showInputMessage="1" showErrorMessage="1" prompt="May month calendar" sqref="A1" xr:uid="{00000000-0002-0000-04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400-000003000000}"/>
    <dataValidation allowBlank="1" showInputMessage="1" showErrorMessage="1" prompt="This row &amp; rows 7, 9, 11, 13, &amp; 15 are cells for entering daily notes related to the calendar day in the cell above." sqref="B5" xr:uid="{00000000-0002-0000-0400-000004000000}"/>
    <dataValidation allowBlank="1" showInputMessage="1" prompt="Enter monthly Notes in this cell" sqref="D15:H15" xr:uid="{00000000-0002-0000-0400-000005000000}"/>
    <dataValidation allowBlank="1" showInputMessage="1" prompt="Enter monthly Notes in cell below" sqref="D14:H14" xr:uid="{00000000-0002-0000-04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4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zoomScaleNormal="10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2" customWidth="1"/>
    <col min="10" max="10" width="8.59765625" style="2" customWidth="1"/>
    <col min="11" max="16384" width="8.69921875" style="2"/>
  </cols>
  <sheetData>
    <row r="1" spans="1:9" ht="9" customHeight="1" x14ac:dyDescent="0.25">
      <c r="I1" s="2" t="s">
        <v>2</v>
      </c>
    </row>
    <row r="2" spans="1:9" ht="96" customHeight="1" x14ac:dyDescent="0.25">
      <c r="B2" s="76" t="str">
        <f>"June "&amp;CalendarYear</f>
        <v>June 2021</v>
      </c>
      <c r="C2" s="76"/>
      <c r="D2" s="76"/>
      <c r="E2" s="3"/>
      <c r="F2" s="3"/>
      <c r="G2" s="3"/>
      <c r="H2" s="4"/>
    </row>
    <row r="3" spans="1:9" s="13" customFormat="1" ht="24" customHeight="1" x14ac:dyDescent="0.25">
      <c r="A3" s="12"/>
      <c r="B3" s="33" t="str">
        <f>WeekStart</f>
        <v>Sunday</v>
      </c>
      <c r="C3" s="34" t="str">
        <f t="shared" ref="C3:H3" si="0">TEXT(C4,"dddd")</f>
        <v>Monday</v>
      </c>
      <c r="D3" s="34" t="str">
        <f t="shared" si="0"/>
        <v>Tuesday</v>
      </c>
      <c r="E3" s="34" t="str">
        <f t="shared" si="0"/>
        <v>Wednesday</v>
      </c>
      <c r="F3" s="34" t="str">
        <f t="shared" si="0"/>
        <v>Thursday</v>
      </c>
      <c r="G3" s="34" t="str">
        <f t="shared" si="0"/>
        <v>Friday</v>
      </c>
      <c r="H3" s="35" t="str">
        <f t="shared" si="0"/>
        <v>Saturday</v>
      </c>
    </row>
    <row r="4" spans="1:9" s="6" customFormat="1" ht="24" customHeight="1" x14ac:dyDescent="0.25">
      <c r="A4" s="5"/>
      <c r="B4" s="36">
        <f t="array" ref="B4:H4">DaysAndWeeks+DATE(CalendarYear,6,1)-WEEKDAY(DATE(CalendarYear,6,1),(WeekStart="Monday")+1)+1</f>
        <v>44346</v>
      </c>
      <c r="C4" s="36">
        <v>44347</v>
      </c>
      <c r="D4" s="36">
        <v>44348</v>
      </c>
      <c r="E4" s="36">
        <v>44349</v>
      </c>
      <c r="F4" s="36">
        <v>44350</v>
      </c>
      <c r="G4" s="36">
        <v>44351</v>
      </c>
      <c r="H4" s="36">
        <v>44352</v>
      </c>
    </row>
    <row r="5" spans="1:9" s="18" customFormat="1" ht="56.1" customHeight="1" x14ac:dyDescent="0.25">
      <c r="A5" s="17"/>
      <c r="B5" s="38"/>
      <c r="C5" s="38"/>
      <c r="D5" s="38"/>
      <c r="E5" s="38"/>
      <c r="F5" s="38"/>
      <c r="G5" s="38"/>
      <c r="H5" s="38"/>
    </row>
    <row r="6" spans="1:9" s="6" customFormat="1" ht="24" customHeight="1" x14ac:dyDescent="0.25">
      <c r="A6" s="5"/>
      <c r="B6" s="39">
        <f t="array" ref="B6:H6">DaysAndWeeks+DATE(CalendarYear,6,1)-WEEKDAY(DATE(CalendarYear,6,1),(WeekStart="Monday")+1)+8</f>
        <v>44353</v>
      </c>
      <c r="C6" s="39">
        <v>44354</v>
      </c>
      <c r="D6" s="39">
        <v>44355</v>
      </c>
      <c r="E6" s="39">
        <v>44356</v>
      </c>
      <c r="F6" s="39">
        <v>44357</v>
      </c>
      <c r="G6" s="39">
        <v>44358</v>
      </c>
      <c r="H6" s="39">
        <v>44359</v>
      </c>
    </row>
    <row r="7" spans="1:9" s="18" customFormat="1" ht="56.1" customHeight="1" x14ac:dyDescent="0.25">
      <c r="A7" s="17"/>
      <c r="B7" s="37"/>
      <c r="C7" s="37"/>
      <c r="D7" s="37"/>
      <c r="E7" s="37"/>
      <c r="F7" s="37"/>
      <c r="G7" s="37"/>
      <c r="H7" s="37"/>
    </row>
    <row r="8" spans="1:9" s="6" customFormat="1" ht="24" customHeight="1" x14ac:dyDescent="0.25">
      <c r="A8" s="5"/>
      <c r="B8" s="40">
        <f t="array" ref="B8:H8">DaysAndWeeks+DATE(CalendarYear,6,1)-WEEKDAY(DATE(CalendarYear,6,1),(WeekStart="Monday")+1)+15</f>
        <v>44360</v>
      </c>
      <c r="C8" s="40">
        <v>44361</v>
      </c>
      <c r="D8" s="40">
        <v>44362</v>
      </c>
      <c r="E8" s="40">
        <v>44363</v>
      </c>
      <c r="F8" s="40">
        <v>44364</v>
      </c>
      <c r="G8" s="40">
        <v>44365</v>
      </c>
      <c r="H8" s="40">
        <v>44366</v>
      </c>
    </row>
    <row r="9" spans="1:9" s="18" customFormat="1" ht="56.1" customHeight="1" x14ac:dyDescent="0.25">
      <c r="A9" s="17"/>
      <c r="B9" s="38"/>
      <c r="C9" s="38"/>
      <c r="D9" s="38"/>
      <c r="E9" s="38"/>
      <c r="F9" s="38"/>
      <c r="G9" s="38"/>
      <c r="H9" s="38"/>
    </row>
    <row r="10" spans="1:9" s="6" customFormat="1" ht="24" customHeight="1" x14ac:dyDescent="0.25">
      <c r="A10" s="5"/>
      <c r="B10" s="39">
        <f t="array" ref="B10:H10">DaysAndWeeks+DATE(CalendarYear,6,1)-WEEKDAY(DATE(CalendarYear,6,1),(WeekStart="Monday")+1)+22</f>
        <v>44367</v>
      </c>
      <c r="C10" s="39">
        <v>44368</v>
      </c>
      <c r="D10" s="39">
        <v>44369</v>
      </c>
      <c r="E10" s="39">
        <v>44370</v>
      </c>
      <c r="F10" s="39">
        <v>44371</v>
      </c>
      <c r="G10" s="39">
        <v>44372</v>
      </c>
      <c r="H10" s="39">
        <v>44373</v>
      </c>
    </row>
    <row r="11" spans="1:9" s="18" customFormat="1" ht="56.1" customHeight="1" x14ac:dyDescent="0.25">
      <c r="A11" s="17"/>
      <c r="B11" s="37"/>
      <c r="C11" s="37"/>
      <c r="D11" s="37"/>
      <c r="E11" s="37"/>
      <c r="F11" s="37"/>
      <c r="G11" s="37"/>
      <c r="H11" s="37"/>
    </row>
    <row r="12" spans="1:9" s="6" customFormat="1" ht="24" customHeight="1" x14ac:dyDescent="0.25">
      <c r="A12" s="5"/>
      <c r="B12" s="40">
        <f t="array" ref="B12:H12">DaysAndWeeks+DATE(CalendarYear,6,1)-WEEKDAY(DATE(CalendarYear,6,1),(WeekStart="Monday")+1)+29</f>
        <v>44374</v>
      </c>
      <c r="C12" s="40">
        <v>44375</v>
      </c>
      <c r="D12" s="40">
        <v>44376</v>
      </c>
      <c r="E12" s="40">
        <v>44377</v>
      </c>
      <c r="F12" s="40">
        <v>44378</v>
      </c>
      <c r="G12" s="40">
        <v>44379</v>
      </c>
      <c r="H12" s="40">
        <v>44380</v>
      </c>
    </row>
    <row r="13" spans="1:9" s="18" customFormat="1" ht="56.1" customHeight="1" x14ac:dyDescent="0.25">
      <c r="A13" s="17"/>
      <c r="B13" s="38"/>
      <c r="C13" s="38"/>
      <c r="D13" s="38"/>
      <c r="E13" s="38"/>
      <c r="F13" s="38"/>
      <c r="G13" s="38"/>
      <c r="H13" s="38"/>
    </row>
    <row r="14" spans="1:9" s="6" customFormat="1" ht="24" customHeight="1" x14ac:dyDescent="0.25">
      <c r="A14" s="5"/>
      <c r="B14" s="39">
        <f t="array" ref="B14:C14">DaysAndWeeks+DATE(CalendarYear,6,1)-WEEKDAY(DATE(CalendarYear,6,1),(WeekStart="Monday")+1)+36</f>
        <v>44381</v>
      </c>
      <c r="C14" s="39">
        <v>44382</v>
      </c>
      <c r="D14" s="77" t="s">
        <v>1</v>
      </c>
      <c r="E14" s="77"/>
      <c r="F14" s="77"/>
      <c r="G14" s="77"/>
      <c r="H14" s="78"/>
    </row>
    <row r="15" spans="1:9" s="18" customFormat="1" ht="56.1" customHeight="1" x14ac:dyDescent="0.25">
      <c r="A15" s="17"/>
      <c r="B15" s="37"/>
      <c r="C15" s="37"/>
      <c r="D15" s="79"/>
      <c r="E15" s="79"/>
      <c r="F15" s="79"/>
      <c r="G15" s="79"/>
      <c r="H15" s="80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500-000000000000}"/>
    <dataValidation allowBlank="1" showInputMessage="1" showErrorMessage="1" prompt="June month calendar" sqref="A1" xr:uid="{00000000-0002-0000-05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5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500-000003000000}"/>
    <dataValidation allowBlank="1" showInputMessage="1" prompt="Enter monthly Notes in cell below" sqref="D14:H14" xr:uid="{00000000-0002-0000-0500-000004000000}"/>
    <dataValidation allowBlank="1" showInputMessage="1" prompt="Enter monthly Notes in this cell" sqref="D15:H15" xr:uid="{00000000-0002-0000-0500-000005000000}"/>
    <dataValidation allowBlank="1" showInputMessage="1" showErrorMessage="1" prompt="This row &amp; rows 7, 9, 11, 13, &amp; 15 are cells for entering daily notes related to the calendar day in the cell above." sqref="B5" xr:uid="{00000000-0002-0000-05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5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zoomScaleNormal="10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2" customWidth="1"/>
    <col min="10" max="10" width="8.59765625" style="2" customWidth="1"/>
    <col min="11" max="16384" width="8.69921875" style="2"/>
  </cols>
  <sheetData>
    <row r="1" spans="1:9" ht="9" customHeight="1" x14ac:dyDescent="0.25">
      <c r="I1" s="2" t="s">
        <v>2</v>
      </c>
    </row>
    <row r="2" spans="1:9" ht="96" customHeight="1" x14ac:dyDescent="0.25">
      <c r="B2" s="76" t="str">
        <f>"July "&amp;CalendarYear</f>
        <v>July 2021</v>
      </c>
      <c r="C2" s="76"/>
      <c r="D2" s="76"/>
      <c r="E2" s="3"/>
      <c r="F2" s="3"/>
      <c r="G2" s="3"/>
      <c r="H2" s="4"/>
    </row>
    <row r="3" spans="1:9" s="13" customFormat="1" ht="24" customHeight="1" x14ac:dyDescent="0.25">
      <c r="A3" s="12"/>
      <c r="B3" s="33" t="str">
        <f>WeekStart</f>
        <v>Sunday</v>
      </c>
      <c r="C3" s="34" t="str">
        <f t="shared" ref="C3:H3" si="0">TEXT(C4,"dddd")</f>
        <v>Monday</v>
      </c>
      <c r="D3" s="34" t="str">
        <f t="shared" si="0"/>
        <v>Tuesday</v>
      </c>
      <c r="E3" s="34" t="str">
        <f t="shared" si="0"/>
        <v>Wednesday</v>
      </c>
      <c r="F3" s="34" t="str">
        <f t="shared" si="0"/>
        <v>Thursday</v>
      </c>
      <c r="G3" s="34" t="str">
        <f t="shared" si="0"/>
        <v>Friday</v>
      </c>
      <c r="H3" s="35" t="str">
        <f t="shared" si="0"/>
        <v>Saturday</v>
      </c>
    </row>
    <row r="4" spans="1:9" s="6" customFormat="1" ht="24" customHeight="1" x14ac:dyDescent="0.25">
      <c r="A4" s="5"/>
      <c r="B4" s="36">
        <f t="array" ref="B4:H4">DaysAndWeeks+DATE(CalendarYear,7,1)-WEEKDAY(DATE(CalendarYear,7,1),(WeekStart="Monday")+1)+1</f>
        <v>44374</v>
      </c>
      <c r="C4" s="36">
        <v>44375</v>
      </c>
      <c r="D4" s="36">
        <v>44376</v>
      </c>
      <c r="E4" s="36">
        <v>44377</v>
      </c>
      <c r="F4" s="36">
        <v>44378</v>
      </c>
      <c r="G4" s="36">
        <v>44379</v>
      </c>
      <c r="H4" s="36">
        <v>44380</v>
      </c>
    </row>
    <row r="5" spans="1:9" s="18" customFormat="1" ht="56.1" customHeight="1" x14ac:dyDescent="0.25">
      <c r="A5" s="17"/>
      <c r="B5" s="38"/>
      <c r="C5" s="38"/>
      <c r="D5" s="38"/>
      <c r="E5" s="38"/>
      <c r="F5" s="38"/>
      <c r="G5" s="38"/>
      <c r="H5" s="38"/>
    </row>
    <row r="6" spans="1:9" s="6" customFormat="1" ht="24" customHeight="1" x14ac:dyDescent="0.25">
      <c r="A6" s="5"/>
      <c r="B6" s="39">
        <f t="array" ref="B6:H6">DaysAndWeeks+DATE(CalendarYear,7,1)-WEEKDAY(DATE(CalendarYear,7,1),(WeekStart="Monday")+1)+8</f>
        <v>44381</v>
      </c>
      <c r="C6" s="39">
        <v>44382</v>
      </c>
      <c r="D6" s="39">
        <v>44383</v>
      </c>
      <c r="E6" s="39">
        <v>44384</v>
      </c>
      <c r="F6" s="39">
        <v>44385</v>
      </c>
      <c r="G6" s="39">
        <v>44386</v>
      </c>
      <c r="H6" s="39">
        <v>44387</v>
      </c>
    </row>
    <row r="7" spans="1:9" s="18" customFormat="1" ht="56.1" customHeight="1" x14ac:dyDescent="0.25">
      <c r="A7" s="17"/>
      <c r="B7" s="37"/>
      <c r="C7" s="37"/>
      <c r="D7" s="37"/>
      <c r="E7" s="37"/>
      <c r="F7" s="37"/>
      <c r="G7" s="37"/>
      <c r="H7" s="37"/>
    </row>
    <row r="8" spans="1:9" s="6" customFormat="1" ht="24" customHeight="1" x14ac:dyDescent="0.25">
      <c r="A8" s="5"/>
      <c r="B8" s="40">
        <f t="array" ref="B8:H8">DaysAndWeeks+DATE(CalendarYear,7,1)-WEEKDAY(DATE(CalendarYear,7,1),(WeekStart="Monday")+1)+15</f>
        <v>44388</v>
      </c>
      <c r="C8" s="40">
        <v>44389</v>
      </c>
      <c r="D8" s="40">
        <v>44390</v>
      </c>
      <c r="E8" s="40">
        <v>44391</v>
      </c>
      <c r="F8" s="40">
        <v>44392</v>
      </c>
      <c r="G8" s="40">
        <v>44393</v>
      </c>
      <c r="H8" s="40">
        <v>44394</v>
      </c>
    </row>
    <row r="9" spans="1:9" s="18" customFormat="1" ht="56.1" customHeight="1" x14ac:dyDescent="0.25">
      <c r="A9" s="17"/>
      <c r="B9" s="38"/>
      <c r="C9" s="38"/>
      <c r="D9" s="38"/>
      <c r="E9" s="38"/>
      <c r="F9" s="38"/>
      <c r="G9" s="38"/>
      <c r="H9" s="38"/>
    </row>
    <row r="10" spans="1:9" s="6" customFormat="1" ht="24" customHeight="1" x14ac:dyDescent="0.25">
      <c r="A10" s="5"/>
      <c r="B10" s="39">
        <f t="array" ref="B10:H10">DaysAndWeeks+DATE(CalendarYear,7,1)-WEEKDAY(DATE(CalendarYear,7,1),(WeekStart="Monday")+1)+22</f>
        <v>44395</v>
      </c>
      <c r="C10" s="39">
        <v>44396</v>
      </c>
      <c r="D10" s="39">
        <v>44397</v>
      </c>
      <c r="E10" s="39">
        <v>44398</v>
      </c>
      <c r="F10" s="39">
        <v>44399</v>
      </c>
      <c r="G10" s="39">
        <v>44400</v>
      </c>
      <c r="H10" s="39">
        <v>44401</v>
      </c>
    </row>
    <row r="11" spans="1:9" s="18" customFormat="1" ht="56.1" customHeight="1" x14ac:dyDescent="0.25">
      <c r="A11" s="17"/>
      <c r="B11" s="37"/>
      <c r="C11" s="37"/>
      <c r="D11" s="37"/>
      <c r="E11" s="37"/>
      <c r="F11" s="37"/>
      <c r="G11" s="37"/>
      <c r="H11" s="37"/>
    </row>
    <row r="12" spans="1:9" s="6" customFormat="1" ht="24" customHeight="1" x14ac:dyDescent="0.25">
      <c r="A12" s="5"/>
      <c r="B12" s="40">
        <f t="array" ref="B12:H12">DaysAndWeeks+DATE(CalendarYear,7,1)-WEEKDAY(DATE(CalendarYear,7,1),(WeekStart="Monday")+1)+29</f>
        <v>44402</v>
      </c>
      <c r="C12" s="40">
        <v>44403</v>
      </c>
      <c r="D12" s="40">
        <v>44404</v>
      </c>
      <c r="E12" s="40">
        <v>44405</v>
      </c>
      <c r="F12" s="40">
        <v>44406</v>
      </c>
      <c r="G12" s="40">
        <v>44407</v>
      </c>
      <c r="H12" s="40">
        <v>44408</v>
      </c>
    </row>
    <row r="13" spans="1:9" s="18" customFormat="1" ht="56.1" customHeight="1" x14ac:dyDescent="0.25">
      <c r="A13" s="17"/>
      <c r="B13" s="38"/>
      <c r="C13" s="38"/>
      <c r="D13" s="38"/>
      <c r="E13" s="38"/>
      <c r="F13" s="38"/>
      <c r="G13" s="38"/>
      <c r="H13" s="38"/>
    </row>
    <row r="14" spans="1:9" s="6" customFormat="1" ht="24" customHeight="1" x14ac:dyDescent="0.25">
      <c r="A14" s="5"/>
      <c r="B14" s="39">
        <f t="array" ref="B14:C14">DaysAndWeeks+DATE(CalendarYear,7,1)-WEEKDAY(DATE(CalendarYear,7,1),(WeekStart="Monday")+1)+36</f>
        <v>44409</v>
      </c>
      <c r="C14" s="39">
        <v>44410</v>
      </c>
      <c r="D14" s="77" t="s">
        <v>1</v>
      </c>
      <c r="E14" s="77"/>
      <c r="F14" s="77"/>
      <c r="G14" s="77"/>
      <c r="H14" s="78"/>
    </row>
    <row r="15" spans="1:9" s="18" customFormat="1" ht="56.1" customHeight="1" x14ac:dyDescent="0.25">
      <c r="A15" s="17"/>
      <c r="B15" s="37"/>
      <c r="C15" s="37"/>
      <c r="D15" s="79"/>
      <c r="E15" s="79"/>
      <c r="F15" s="79"/>
      <c r="G15" s="79"/>
      <c r="H15" s="80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600-000000000000}"/>
    <dataValidation allowBlank="1" showInputMessage="1" showErrorMessage="1" prompt="July month calendar" sqref="A1" xr:uid="{00000000-0002-0000-06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6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600-000003000000}"/>
    <dataValidation allowBlank="1" showInputMessage="1" showErrorMessage="1" prompt="This row &amp; rows 7, 9, 11, 13, &amp; 15 are cells for entering daily notes related to the calendar day in the cell above." sqref="B5" xr:uid="{00000000-0002-0000-0600-000004000000}"/>
    <dataValidation allowBlank="1" showInputMessage="1" prompt="Enter monthly Notes in this cell" sqref="D15:H15" xr:uid="{00000000-0002-0000-0600-000005000000}"/>
    <dataValidation allowBlank="1" showInputMessage="1" prompt="Enter monthly Notes in cell below" sqref="D14:H14" xr:uid="{00000000-0002-0000-06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6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2" customWidth="1"/>
    <col min="10" max="10" width="8.59765625" style="2" customWidth="1"/>
    <col min="11" max="16384" width="8.69921875" style="2"/>
  </cols>
  <sheetData>
    <row r="1" spans="1:9" ht="9" customHeight="1" x14ac:dyDescent="0.25">
      <c r="I1" s="2" t="s">
        <v>2</v>
      </c>
    </row>
    <row r="2" spans="1:9" ht="96" customHeight="1" x14ac:dyDescent="0.25">
      <c r="B2" s="76" t="str">
        <f>"August "&amp;CalendarYear</f>
        <v>August 2021</v>
      </c>
      <c r="C2" s="76"/>
      <c r="D2" s="76"/>
      <c r="E2" s="3"/>
      <c r="F2" s="3"/>
      <c r="G2" s="3"/>
      <c r="H2" s="4"/>
    </row>
    <row r="3" spans="1:9" s="13" customFormat="1" ht="24" customHeight="1" x14ac:dyDescent="0.25">
      <c r="A3" s="12"/>
      <c r="B3" s="33" t="str">
        <f>WeekStart</f>
        <v>Sunday</v>
      </c>
      <c r="C3" s="34" t="str">
        <f t="shared" ref="C3:H3" si="0">TEXT(C4,"dddd")</f>
        <v>Monday</v>
      </c>
      <c r="D3" s="34" t="str">
        <f t="shared" si="0"/>
        <v>Tuesday</v>
      </c>
      <c r="E3" s="34" t="str">
        <f t="shared" si="0"/>
        <v>Wednesday</v>
      </c>
      <c r="F3" s="34" t="str">
        <f t="shared" si="0"/>
        <v>Thursday</v>
      </c>
      <c r="G3" s="34" t="str">
        <f t="shared" si="0"/>
        <v>Friday</v>
      </c>
      <c r="H3" s="35" t="str">
        <f t="shared" si="0"/>
        <v>Saturday</v>
      </c>
    </row>
    <row r="4" spans="1:9" s="6" customFormat="1" ht="24" customHeight="1" x14ac:dyDescent="0.25">
      <c r="A4" s="5"/>
      <c r="B4" s="36">
        <f t="array" ref="B4:H4">DaysAndWeeks+DATE(CalendarYear,8,1)-WEEKDAY(DATE(CalendarYear,8,1),(WeekStart="Monday")+1)+1</f>
        <v>44409</v>
      </c>
      <c r="C4" s="36">
        <v>44410</v>
      </c>
      <c r="D4" s="36">
        <v>44411</v>
      </c>
      <c r="E4" s="36">
        <v>44412</v>
      </c>
      <c r="F4" s="36">
        <v>44413</v>
      </c>
      <c r="G4" s="36">
        <v>44414</v>
      </c>
      <c r="H4" s="36">
        <v>44415</v>
      </c>
    </row>
    <row r="5" spans="1:9" s="18" customFormat="1" ht="56.1" customHeight="1" x14ac:dyDescent="0.25">
      <c r="A5" s="17"/>
      <c r="B5" s="38"/>
      <c r="C5" s="38"/>
      <c r="D5" s="38"/>
      <c r="E5" s="38"/>
      <c r="F5" s="38"/>
      <c r="G5" s="38"/>
      <c r="H5" s="38"/>
    </row>
    <row r="6" spans="1:9" s="6" customFormat="1" ht="24" customHeight="1" x14ac:dyDescent="0.25">
      <c r="A6" s="5"/>
      <c r="B6" s="39">
        <f t="array" ref="B6:H6">DaysAndWeeks+DATE(CalendarYear,8,1)-WEEKDAY(DATE(CalendarYear,8,1),(WeekStart="Monday")+1)+8</f>
        <v>44416</v>
      </c>
      <c r="C6" s="39">
        <v>44417</v>
      </c>
      <c r="D6" s="39">
        <v>44418</v>
      </c>
      <c r="E6" s="39">
        <v>44419</v>
      </c>
      <c r="F6" s="39">
        <v>44420</v>
      </c>
      <c r="G6" s="39">
        <v>44421</v>
      </c>
      <c r="H6" s="39">
        <v>44422</v>
      </c>
    </row>
    <row r="7" spans="1:9" s="18" customFormat="1" ht="56.1" customHeight="1" x14ac:dyDescent="0.25">
      <c r="A7" s="17"/>
      <c r="B7" s="37"/>
      <c r="C7" s="37"/>
      <c r="D7" s="37"/>
      <c r="E7" s="37"/>
      <c r="F7" s="37"/>
      <c r="G7" s="37"/>
      <c r="H7" s="37"/>
    </row>
    <row r="8" spans="1:9" s="6" customFormat="1" ht="24" customHeight="1" x14ac:dyDescent="0.25">
      <c r="A8" s="5"/>
      <c r="B8" s="40">
        <f t="array" ref="B8:H8">DaysAndWeeks+DATE(CalendarYear,8,1)-WEEKDAY(DATE(CalendarYear,8,1),(WeekStart="Monday")+1)+15</f>
        <v>44423</v>
      </c>
      <c r="C8" s="40">
        <v>44424</v>
      </c>
      <c r="D8" s="40">
        <v>44425</v>
      </c>
      <c r="E8" s="40">
        <v>44426</v>
      </c>
      <c r="F8" s="40">
        <v>44427</v>
      </c>
      <c r="G8" s="40">
        <v>44428</v>
      </c>
      <c r="H8" s="40">
        <v>44429</v>
      </c>
    </row>
    <row r="9" spans="1:9" s="18" customFormat="1" ht="56.1" customHeight="1" x14ac:dyDescent="0.25">
      <c r="A9" s="17"/>
      <c r="B9" s="38"/>
      <c r="C9" s="38"/>
      <c r="D9" s="38"/>
      <c r="E9" s="38"/>
      <c r="F9" s="38"/>
      <c r="G9" s="38"/>
      <c r="H9" s="38"/>
    </row>
    <row r="10" spans="1:9" s="6" customFormat="1" ht="24" customHeight="1" x14ac:dyDescent="0.25">
      <c r="A10" s="5"/>
      <c r="B10" s="39">
        <f t="array" ref="B10:H10">DaysAndWeeks+DATE(CalendarYear,8,1)-WEEKDAY(DATE(CalendarYear,8,1),(WeekStart="Monday")+1)+22</f>
        <v>44430</v>
      </c>
      <c r="C10" s="39">
        <v>44431</v>
      </c>
      <c r="D10" s="39">
        <v>44432</v>
      </c>
      <c r="E10" s="39">
        <v>44433</v>
      </c>
      <c r="F10" s="39">
        <v>44434</v>
      </c>
      <c r="G10" s="39">
        <v>44435</v>
      </c>
      <c r="H10" s="39">
        <v>44436</v>
      </c>
    </row>
    <row r="11" spans="1:9" s="18" customFormat="1" ht="56.1" customHeight="1" x14ac:dyDescent="0.25">
      <c r="A11" s="17"/>
      <c r="B11" s="37"/>
      <c r="C11" s="37"/>
      <c r="D11" s="37"/>
      <c r="E11" s="37"/>
      <c r="F11" s="37"/>
      <c r="G11" s="37"/>
      <c r="H11" s="37"/>
    </row>
    <row r="12" spans="1:9" s="6" customFormat="1" ht="24" customHeight="1" x14ac:dyDescent="0.25">
      <c r="A12" s="5"/>
      <c r="B12" s="40">
        <f t="array" ref="B12:H12">DaysAndWeeks+DATE(CalendarYear,8,1)-WEEKDAY(DATE(CalendarYear,8,1),(WeekStart="Monday")+1)+29</f>
        <v>44437</v>
      </c>
      <c r="C12" s="40">
        <v>44438</v>
      </c>
      <c r="D12" s="40">
        <v>44439</v>
      </c>
      <c r="E12" s="40">
        <v>44440</v>
      </c>
      <c r="F12" s="40">
        <v>44441</v>
      </c>
      <c r="G12" s="40">
        <v>44442</v>
      </c>
      <c r="H12" s="40">
        <v>44443</v>
      </c>
    </row>
    <row r="13" spans="1:9" s="18" customFormat="1" ht="56.1" customHeight="1" x14ac:dyDescent="0.25">
      <c r="A13" s="17"/>
      <c r="B13" s="38"/>
      <c r="C13" s="38"/>
      <c r="D13" s="38"/>
      <c r="E13" s="38"/>
      <c r="F13" s="38"/>
      <c r="G13" s="38"/>
      <c r="H13" s="38"/>
    </row>
    <row r="14" spans="1:9" s="6" customFormat="1" ht="24" customHeight="1" x14ac:dyDescent="0.25">
      <c r="A14" s="5"/>
      <c r="B14" s="39">
        <f t="array" ref="B14:C14">DaysAndWeeks+DATE(CalendarYear,8,1)-WEEKDAY(DATE(CalendarYear,8,1),(WeekStart="Monday")+1)+36</f>
        <v>44444</v>
      </c>
      <c r="C14" s="39">
        <v>44445</v>
      </c>
      <c r="D14" s="77" t="s">
        <v>1</v>
      </c>
      <c r="E14" s="77"/>
      <c r="F14" s="77"/>
      <c r="G14" s="77"/>
      <c r="H14" s="78"/>
    </row>
    <row r="15" spans="1:9" s="18" customFormat="1" ht="56.1" customHeight="1" x14ac:dyDescent="0.25">
      <c r="A15" s="17"/>
      <c r="B15" s="37"/>
      <c r="C15" s="37"/>
      <c r="D15" s="79"/>
      <c r="E15" s="79"/>
      <c r="F15" s="79"/>
      <c r="G15" s="79"/>
      <c r="H15" s="80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7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700-000001000000}"/>
    <dataValidation allowBlank="1" showInputMessage="1" showErrorMessage="1" prompt="August month calendar" sqref="A1" xr:uid="{00000000-0002-0000-07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700-000003000000}"/>
    <dataValidation allowBlank="1" showInputMessage="1" prompt="Enter monthly Notes in cell below" sqref="D14:H14" xr:uid="{00000000-0002-0000-0700-000004000000}"/>
    <dataValidation allowBlank="1" showInputMessage="1" prompt="Enter monthly Notes in this cell" sqref="D15:H15" xr:uid="{00000000-0002-0000-0700-000005000000}"/>
    <dataValidation allowBlank="1" showInputMessage="1" showErrorMessage="1" prompt="This row &amp; rows 7, 9, 11, 13, &amp; 15 are cells for entering daily notes related to the calendar day in the cell above." sqref="B5" xr:uid="{00000000-0002-0000-07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7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zoomScaleNormal="10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2" customWidth="1"/>
    <col min="10" max="10" width="8.59765625" style="2" customWidth="1"/>
    <col min="11" max="16384" width="8.69921875" style="2"/>
  </cols>
  <sheetData>
    <row r="1" spans="1:9" ht="9" customHeight="1" x14ac:dyDescent="0.25">
      <c r="I1" s="2" t="s">
        <v>2</v>
      </c>
    </row>
    <row r="2" spans="1:9" ht="96" customHeight="1" x14ac:dyDescent="0.25">
      <c r="B2" s="81" t="str">
        <f>"September "&amp;CalendarYear</f>
        <v>September 2021</v>
      </c>
      <c r="C2" s="81"/>
      <c r="D2" s="81"/>
      <c r="E2" s="3"/>
      <c r="F2" s="3"/>
      <c r="G2" s="3"/>
      <c r="H2" s="4"/>
    </row>
    <row r="3" spans="1:9" s="13" customFormat="1" ht="24" customHeight="1" x14ac:dyDescent="0.25">
      <c r="A3" s="12"/>
      <c r="B3" s="22" t="str">
        <f>WeekStart</f>
        <v>Sunday</v>
      </c>
      <c r="C3" s="23" t="str">
        <f t="shared" ref="C3:H3" si="0">TEXT(C4,"dddd")</f>
        <v>Monday</v>
      </c>
      <c r="D3" s="23" t="str">
        <f t="shared" si="0"/>
        <v>Tuesday</v>
      </c>
      <c r="E3" s="23" t="str">
        <f t="shared" si="0"/>
        <v>Wednesday</v>
      </c>
      <c r="F3" s="23" t="str">
        <f t="shared" si="0"/>
        <v>Thursday</v>
      </c>
      <c r="G3" s="23" t="str">
        <f t="shared" si="0"/>
        <v>Friday</v>
      </c>
      <c r="H3" s="24" t="str">
        <f t="shared" si="0"/>
        <v>Saturday</v>
      </c>
    </row>
    <row r="4" spans="1:9" s="6" customFormat="1" ht="24" customHeight="1" x14ac:dyDescent="0.25">
      <c r="A4" s="5"/>
      <c r="B4" s="41">
        <f t="array" ref="B4:H4">DaysAndWeeks+DATE(CalendarYear,9,1)-WEEKDAY(DATE(CalendarYear,9,1),(WeekStart="Monday")+1)+1</f>
        <v>44437</v>
      </c>
      <c r="C4" s="41">
        <v>44438</v>
      </c>
      <c r="D4" s="41">
        <v>44439</v>
      </c>
      <c r="E4" s="41">
        <v>44440</v>
      </c>
      <c r="F4" s="41">
        <v>44441</v>
      </c>
      <c r="G4" s="41">
        <v>44442</v>
      </c>
      <c r="H4" s="41">
        <v>44443</v>
      </c>
    </row>
    <row r="5" spans="1:9" s="18" customFormat="1" ht="56.1" customHeight="1" x14ac:dyDescent="0.25">
      <c r="A5" s="17"/>
      <c r="B5" s="43"/>
      <c r="C5" s="43"/>
      <c r="D5" s="43"/>
      <c r="E5" s="43"/>
      <c r="F5" s="43"/>
      <c r="G5" s="43"/>
      <c r="H5" s="43"/>
    </row>
    <row r="6" spans="1:9" s="6" customFormat="1" ht="24" customHeight="1" x14ac:dyDescent="0.25">
      <c r="A6" s="5"/>
      <c r="B6" s="44">
        <f t="array" ref="B6:H6">DaysAndWeeks+DATE(CalendarYear,9,1)-WEEKDAY(DATE(CalendarYear,9,1),(WeekStart="Monday")+1)+8</f>
        <v>44444</v>
      </c>
      <c r="C6" s="44">
        <v>44445</v>
      </c>
      <c r="D6" s="44">
        <v>44446</v>
      </c>
      <c r="E6" s="44">
        <v>44447</v>
      </c>
      <c r="F6" s="44">
        <v>44448</v>
      </c>
      <c r="G6" s="44">
        <v>44449</v>
      </c>
      <c r="H6" s="44">
        <v>44450</v>
      </c>
    </row>
    <row r="7" spans="1:9" s="18" customFormat="1" ht="56.1" customHeight="1" x14ac:dyDescent="0.25">
      <c r="A7" s="17"/>
      <c r="B7" s="42"/>
      <c r="C7" s="42"/>
      <c r="D7" s="42"/>
      <c r="E7" s="42"/>
      <c r="F7" s="42"/>
      <c r="G7" s="42"/>
      <c r="H7" s="42"/>
    </row>
    <row r="8" spans="1:9" s="6" customFormat="1" ht="24" customHeight="1" x14ac:dyDescent="0.25">
      <c r="A8" s="5"/>
      <c r="B8" s="45">
        <f t="array" ref="B8:H8">DaysAndWeeks+DATE(CalendarYear,9,1)-WEEKDAY(DATE(CalendarYear,9,1),(WeekStart="Monday")+1)+15</f>
        <v>44451</v>
      </c>
      <c r="C8" s="45">
        <v>44452</v>
      </c>
      <c r="D8" s="45">
        <v>44453</v>
      </c>
      <c r="E8" s="45">
        <v>44454</v>
      </c>
      <c r="F8" s="45">
        <v>44455</v>
      </c>
      <c r="G8" s="45">
        <v>44456</v>
      </c>
      <c r="H8" s="45">
        <v>44457</v>
      </c>
    </row>
    <row r="9" spans="1:9" s="18" customFormat="1" ht="56.1" customHeight="1" x14ac:dyDescent="0.25">
      <c r="A9" s="17"/>
      <c r="B9" s="43"/>
      <c r="C9" s="43"/>
      <c r="D9" s="43"/>
      <c r="E9" s="43"/>
      <c r="F9" s="43"/>
      <c r="G9" s="43"/>
      <c r="H9" s="43"/>
    </row>
    <row r="10" spans="1:9" s="6" customFormat="1" ht="24" customHeight="1" x14ac:dyDescent="0.25">
      <c r="A10" s="5"/>
      <c r="B10" s="44">
        <f t="array" ref="B10:H10">DaysAndWeeks+DATE(CalendarYear,9,1)-WEEKDAY(DATE(CalendarYear,9,1),(WeekStart="Monday")+1)+22</f>
        <v>44458</v>
      </c>
      <c r="C10" s="44">
        <v>44459</v>
      </c>
      <c r="D10" s="44">
        <v>44460</v>
      </c>
      <c r="E10" s="44">
        <v>44461</v>
      </c>
      <c r="F10" s="44">
        <v>44462</v>
      </c>
      <c r="G10" s="44">
        <v>44463</v>
      </c>
      <c r="H10" s="44">
        <v>44464</v>
      </c>
    </row>
    <row r="11" spans="1:9" s="18" customFormat="1" ht="56.1" customHeight="1" x14ac:dyDescent="0.25">
      <c r="A11" s="17"/>
      <c r="B11" s="42"/>
      <c r="C11" s="42"/>
      <c r="D11" s="42"/>
      <c r="E11" s="42"/>
      <c r="F11" s="42"/>
      <c r="G11" s="42"/>
      <c r="H11" s="42"/>
    </row>
    <row r="12" spans="1:9" s="6" customFormat="1" ht="24" customHeight="1" x14ac:dyDescent="0.25">
      <c r="A12" s="5"/>
      <c r="B12" s="45">
        <f t="array" ref="B12:H12">DaysAndWeeks+DATE(CalendarYear,9,1)-WEEKDAY(DATE(CalendarYear,9,1),(WeekStart="Monday")+1)+29</f>
        <v>44465</v>
      </c>
      <c r="C12" s="45">
        <v>44466</v>
      </c>
      <c r="D12" s="45">
        <v>44467</v>
      </c>
      <c r="E12" s="45">
        <v>44468</v>
      </c>
      <c r="F12" s="45">
        <v>44469</v>
      </c>
      <c r="G12" s="45">
        <v>44470</v>
      </c>
      <c r="H12" s="45">
        <v>44471</v>
      </c>
    </row>
    <row r="13" spans="1:9" s="18" customFormat="1" ht="56.1" customHeight="1" x14ac:dyDescent="0.25">
      <c r="A13" s="17"/>
      <c r="B13" s="43"/>
      <c r="C13" s="43"/>
      <c r="D13" s="43"/>
      <c r="E13" s="43"/>
      <c r="F13" s="43"/>
      <c r="G13" s="43"/>
      <c r="H13" s="43"/>
    </row>
    <row r="14" spans="1:9" s="6" customFormat="1" ht="24" customHeight="1" x14ac:dyDescent="0.25">
      <c r="A14" s="5"/>
      <c r="B14" s="44">
        <f t="array" ref="B14:C14">DaysAndWeeks+DATE(CalendarYear,9,1)-WEEKDAY(DATE(CalendarYear,9,1),(WeekStart="Monday")+1)+36</f>
        <v>44472</v>
      </c>
      <c r="C14" s="44">
        <v>44473</v>
      </c>
      <c r="D14" s="82" t="s">
        <v>1</v>
      </c>
      <c r="E14" s="82"/>
      <c r="F14" s="82"/>
      <c r="G14" s="82"/>
      <c r="H14" s="83"/>
    </row>
    <row r="15" spans="1:9" s="18" customFormat="1" ht="56.1" customHeight="1" x14ac:dyDescent="0.25">
      <c r="A15" s="17"/>
      <c r="B15" s="42"/>
      <c r="C15" s="42"/>
      <c r="D15" s="84"/>
      <c r="E15" s="84"/>
      <c r="F15" s="84"/>
      <c r="G15" s="84"/>
      <c r="H15" s="85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8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800-000001000000}"/>
    <dataValidation allowBlank="1" showInputMessage="1" showErrorMessage="1" prompt="September month calendar" sqref="A1" xr:uid="{00000000-0002-0000-08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800-000003000000}"/>
    <dataValidation allowBlank="1" showInputMessage="1" showErrorMessage="1" prompt="This row &amp; rows 7, 9, 11, 13, &amp; 15 are cells for entering daily notes related to the calendar day in the cell above." sqref="B5" xr:uid="{00000000-0002-0000-0800-000004000000}"/>
    <dataValidation allowBlank="1" showInputMessage="1" prompt="Enter monthly Notes in this cell" sqref="D15:H15" xr:uid="{00000000-0002-0000-0800-000005000000}"/>
    <dataValidation allowBlank="1" showInputMessage="1" prompt="Enter monthly Notes in cell below" sqref="D14:H14" xr:uid="{00000000-0002-0000-08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8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April!Print_Area</vt:lpstr>
      <vt:lpstr>August!Print_Area</vt:lpstr>
      <vt:lpstr>December!Print_Area</vt:lpstr>
      <vt:lpstr>February!Print_Area</vt:lpstr>
      <vt:lpstr>January!Print_Area</vt:lpstr>
      <vt:lpstr>July!Print_Area</vt:lpstr>
      <vt:lpstr>June!Print_Area</vt:lpstr>
      <vt:lpstr>March!Print_Area</vt:lpstr>
      <vt:lpstr>May!Print_Area</vt:lpstr>
      <vt:lpstr>November!Print_Area</vt:lpstr>
      <vt:lpstr>October!Print_Area</vt:lpstr>
      <vt:lpstr>September!Print_Area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2021-03-30T21:51:09Z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